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16ф ФКС18год" sheetId="1" r:id="rId1"/>
    <sheet name="17ф ФКС18г" sheetId="2" r:id="rId2"/>
    <sheet name="17ф молод18г" sheetId="3" r:id="rId3"/>
  </sheets>
  <calcPr calcId="145621"/>
</workbook>
</file>

<file path=xl/calcChain.xml><?xml version="1.0" encoding="utf-8"?>
<calcChain xmlns="http://schemas.openxmlformats.org/spreadsheetml/2006/main">
  <c r="H81" i="3" l="1"/>
  <c r="H84" i="3" s="1"/>
  <c r="F81" i="3"/>
  <c r="F84" i="3" s="1"/>
  <c r="G78" i="3"/>
  <c r="E78" i="3"/>
  <c r="G72" i="3"/>
  <c r="E72" i="3"/>
  <c r="G67" i="3"/>
  <c r="E67" i="3"/>
  <c r="G62" i="3"/>
  <c r="E62" i="3"/>
  <c r="C62" i="3"/>
  <c r="G57" i="3"/>
  <c r="E57" i="3"/>
  <c r="G52" i="3"/>
  <c r="E52" i="3"/>
  <c r="G47" i="3"/>
  <c r="E47" i="3"/>
  <c r="G42" i="3"/>
  <c r="E42" i="3"/>
  <c r="G37" i="3"/>
  <c r="E37" i="3"/>
  <c r="G32" i="3"/>
  <c r="E32" i="3"/>
  <c r="G27" i="3"/>
  <c r="E27" i="3"/>
  <c r="G22" i="3"/>
  <c r="E22" i="3"/>
  <c r="G17" i="3"/>
  <c r="E17" i="3"/>
  <c r="G12" i="3"/>
  <c r="G81" i="3" s="1"/>
  <c r="G84" i="3" s="1"/>
  <c r="E12" i="3"/>
  <c r="E81" i="3" s="1"/>
  <c r="E84" i="3" s="1"/>
  <c r="F84" i="2"/>
  <c r="H81" i="2"/>
  <c r="H84" i="2" s="1"/>
  <c r="F81" i="2"/>
  <c r="G78" i="2"/>
  <c r="E78" i="2"/>
  <c r="G72" i="2"/>
  <c r="E72" i="2"/>
  <c r="G67" i="2"/>
  <c r="E67" i="2"/>
  <c r="G62" i="2"/>
  <c r="E62" i="2"/>
  <c r="C62" i="2"/>
  <c r="G57" i="2"/>
  <c r="E57" i="2"/>
  <c r="G52" i="2"/>
  <c r="E52" i="2"/>
  <c r="G47" i="2"/>
  <c r="E47" i="2"/>
  <c r="G42" i="2"/>
  <c r="E42" i="2"/>
  <c r="G37" i="2"/>
  <c r="E37" i="2"/>
  <c r="G32" i="2"/>
  <c r="E32" i="2"/>
  <c r="G27" i="2"/>
  <c r="G81" i="2" s="1"/>
  <c r="G84" i="2" s="1"/>
  <c r="E27" i="2"/>
  <c r="G22" i="2"/>
  <c r="E22" i="2"/>
  <c r="G17" i="2"/>
  <c r="E17" i="2"/>
  <c r="G12" i="2"/>
  <c r="E12" i="2"/>
  <c r="E81" i="2" s="1"/>
  <c r="E84" i="2" s="1"/>
  <c r="H850" i="1"/>
  <c r="G850" i="1"/>
  <c r="K850" i="1" s="1"/>
  <c r="F850" i="1"/>
  <c r="E850" i="1"/>
  <c r="D850" i="1"/>
  <c r="K849" i="1"/>
  <c r="J849" i="1"/>
  <c r="I849" i="1"/>
  <c r="H848" i="1"/>
  <c r="G848" i="1"/>
  <c r="F848" i="1"/>
  <c r="E848" i="1"/>
  <c r="D848" i="1"/>
  <c r="K847" i="1"/>
  <c r="J847" i="1"/>
  <c r="I847" i="1"/>
  <c r="K846" i="1"/>
  <c r="J846" i="1"/>
  <c r="I846" i="1"/>
  <c r="H846" i="1"/>
  <c r="G846" i="1"/>
  <c r="F846" i="1"/>
  <c r="E846" i="1"/>
  <c r="D846" i="1"/>
  <c r="K840" i="1"/>
  <c r="J840" i="1"/>
  <c r="I840" i="1"/>
  <c r="H839" i="1"/>
  <c r="G839" i="1"/>
  <c r="J839" i="1" s="1"/>
  <c r="F839" i="1"/>
  <c r="K839" i="1" s="1"/>
  <c r="E839" i="1"/>
  <c r="D839" i="1"/>
  <c r="I839" i="1" s="1"/>
  <c r="H833" i="1"/>
  <c r="G833" i="1"/>
  <c r="J833" i="1" s="1"/>
  <c r="F833" i="1"/>
  <c r="F749" i="1" s="1"/>
  <c r="E833" i="1"/>
  <c r="D833" i="1"/>
  <c r="I833" i="1" s="1"/>
  <c r="H832" i="1"/>
  <c r="G832" i="1"/>
  <c r="J832" i="1" s="1"/>
  <c r="F832" i="1"/>
  <c r="K832" i="1" s="1"/>
  <c r="E832" i="1"/>
  <c r="D832" i="1"/>
  <c r="I832" i="1" s="1"/>
  <c r="H829" i="1"/>
  <c r="G829" i="1"/>
  <c r="F829" i="1"/>
  <c r="E829" i="1"/>
  <c r="D829" i="1"/>
  <c r="K828" i="1"/>
  <c r="J828" i="1"/>
  <c r="I828" i="1"/>
  <c r="H827" i="1"/>
  <c r="G827" i="1"/>
  <c r="F827" i="1"/>
  <c r="E827" i="1"/>
  <c r="D827" i="1"/>
  <c r="K826" i="1"/>
  <c r="J826" i="1"/>
  <c r="I826" i="1"/>
  <c r="K825" i="1"/>
  <c r="H825" i="1"/>
  <c r="J825" i="1" s="1"/>
  <c r="G825" i="1"/>
  <c r="F825" i="1"/>
  <c r="E825" i="1"/>
  <c r="D825" i="1"/>
  <c r="I825" i="1" s="1"/>
  <c r="H822" i="1"/>
  <c r="G822" i="1"/>
  <c r="F822" i="1"/>
  <c r="E822" i="1"/>
  <c r="D822" i="1"/>
  <c r="K821" i="1"/>
  <c r="J821" i="1"/>
  <c r="I821" i="1"/>
  <c r="H820" i="1"/>
  <c r="G820" i="1"/>
  <c r="F820" i="1"/>
  <c r="E820" i="1"/>
  <c r="D820" i="1"/>
  <c r="K819" i="1"/>
  <c r="J819" i="1"/>
  <c r="I819" i="1"/>
  <c r="K818" i="1"/>
  <c r="H818" i="1"/>
  <c r="J818" i="1" s="1"/>
  <c r="G818" i="1"/>
  <c r="F818" i="1"/>
  <c r="E818" i="1"/>
  <c r="D818" i="1"/>
  <c r="I818" i="1" s="1"/>
  <c r="K812" i="1"/>
  <c r="K811" i="1" s="1"/>
  <c r="J812" i="1"/>
  <c r="I812" i="1"/>
  <c r="J811" i="1"/>
  <c r="I811" i="1"/>
  <c r="H811" i="1"/>
  <c r="G811" i="1"/>
  <c r="F811" i="1"/>
  <c r="E811" i="1"/>
  <c r="D811" i="1"/>
  <c r="H809" i="1"/>
  <c r="H804" i="1" s="1"/>
  <c r="F809" i="1"/>
  <c r="E809" i="1"/>
  <c r="E767" i="1" s="1"/>
  <c r="K804" i="1"/>
  <c r="J804" i="1"/>
  <c r="I804" i="1"/>
  <c r="G804" i="1"/>
  <c r="F804" i="1"/>
  <c r="D804" i="1"/>
  <c r="H800" i="1"/>
  <c r="G800" i="1"/>
  <c r="F800" i="1"/>
  <c r="E800" i="1"/>
  <c r="D800" i="1"/>
  <c r="I798" i="1"/>
  <c r="H798" i="1"/>
  <c r="J798" i="1" s="1"/>
  <c r="J797" i="1" s="1"/>
  <c r="G798" i="1"/>
  <c r="K798" i="1" s="1"/>
  <c r="K797" i="1" s="1"/>
  <c r="F798" i="1"/>
  <c r="E798" i="1"/>
  <c r="D798" i="1"/>
  <c r="D756" i="1" s="1"/>
  <c r="I797" i="1"/>
  <c r="H797" i="1"/>
  <c r="G797" i="1"/>
  <c r="F797" i="1"/>
  <c r="E797" i="1"/>
  <c r="D797" i="1"/>
  <c r="E796" i="1"/>
  <c r="E790" i="1" s="1"/>
  <c r="J794" i="1"/>
  <c r="H794" i="1"/>
  <c r="K794" i="1" s="1"/>
  <c r="G794" i="1"/>
  <c r="F794" i="1"/>
  <c r="E794" i="1"/>
  <c r="D794" i="1"/>
  <c r="D759" i="1" s="1"/>
  <c r="K793" i="1"/>
  <c r="J793" i="1"/>
  <c r="I793" i="1"/>
  <c r="H792" i="1"/>
  <c r="G792" i="1"/>
  <c r="F792" i="1"/>
  <c r="E792" i="1"/>
  <c r="D792" i="1"/>
  <c r="D757" i="1" s="1"/>
  <c r="K791" i="1"/>
  <c r="J791" i="1"/>
  <c r="I791" i="1"/>
  <c r="I790" i="1" s="1"/>
  <c r="K790" i="1"/>
  <c r="J790" i="1"/>
  <c r="H790" i="1"/>
  <c r="G790" i="1"/>
  <c r="F790" i="1"/>
  <c r="D790" i="1"/>
  <c r="I789" i="1"/>
  <c r="K783" i="1"/>
  <c r="J783" i="1"/>
  <c r="H783" i="1"/>
  <c r="G783" i="1"/>
  <c r="I783" i="1" s="1"/>
  <c r="F783" i="1"/>
  <c r="E783" i="1"/>
  <c r="D783" i="1"/>
  <c r="I781" i="1"/>
  <c r="H780" i="1"/>
  <c r="G780" i="1"/>
  <c r="F780" i="1"/>
  <c r="E780" i="1"/>
  <c r="D780" i="1"/>
  <c r="K779" i="1"/>
  <c r="K772" i="1" s="1"/>
  <c r="J779" i="1"/>
  <c r="J772" i="1" s="1"/>
  <c r="I779" i="1"/>
  <c r="I772" i="1" s="1"/>
  <c r="H778" i="1"/>
  <c r="G778" i="1"/>
  <c r="F778" i="1"/>
  <c r="E778" i="1"/>
  <c r="D778" i="1"/>
  <c r="K777" i="1"/>
  <c r="J777" i="1"/>
  <c r="I777" i="1"/>
  <c r="H776" i="1"/>
  <c r="G776" i="1"/>
  <c r="J776" i="1" s="1"/>
  <c r="F776" i="1"/>
  <c r="K776" i="1" s="1"/>
  <c r="E776" i="1"/>
  <c r="D776" i="1"/>
  <c r="I776" i="1" s="1"/>
  <c r="H775" i="1"/>
  <c r="G775" i="1"/>
  <c r="F775" i="1"/>
  <c r="E775" i="1"/>
  <c r="D775" i="1"/>
  <c r="I775" i="1" s="1"/>
  <c r="I747" i="1" s="1"/>
  <c r="H774" i="1"/>
  <c r="G774" i="1"/>
  <c r="I774" i="1" s="1"/>
  <c r="F774" i="1"/>
  <c r="E774" i="1"/>
  <c r="D774" i="1"/>
  <c r="D767" i="1" s="1"/>
  <c r="F773" i="1"/>
  <c r="E773" i="1"/>
  <c r="H772" i="1"/>
  <c r="H773" i="1" s="1"/>
  <c r="G772" i="1"/>
  <c r="G773" i="1" s="1"/>
  <c r="E772" i="1"/>
  <c r="E769" i="1" s="1"/>
  <c r="D772" i="1"/>
  <c r="D769" i="1" s="1"/>
  <c r="K770" i="1"/>
  <c r="J770" i="1"/>
  <c r="I770" i="1"/>
  <c r="H770" i="1"/>
  <c r="H771" i="1" s="1"/>
  <c r="H750" i="1" s="1"/>
  <c r="H743" i="1" s="1"/>
  <c r="G770" i="1"/>
  <c r="G771" i="1" s="1"/>
  <c r="G750" i="1" s="1"/>
  <c r="F770" i="1"/>
  <c r="F771" i="1" s="1"/>
  <c r="F750" i="1" s="1"/>
  <c r="F743" i="1" s="1"/>
  <c r="E770" i="1"/>
  <c r="E771" i="1" s="1"/>
  <c r="E750" i="1" s="1"/>
  <c r="E743" i="1" s="1"/>
  <c r="D770" i="1"/>
  <c r="D771" i="1" s="1"/>
  <c r="D750" i="1" s="1"/>
  <c r="D743" i="1" s="1"/>
  <c r="H769" i="1"/>
  <c r="F769" i="1"/>
  <c r="H767" i="1"/>
  <c r="H746" i="1" s="1"/>
  <c r="F767" i="1"/>
  <c r="H765" i="1"/>
  <c r="G765" i="1"/>
  <c r="F765" i="1"/>
  <c r="E765" i="1"/>
  <c r="D765" i="1"/>
  <c r="H762" i="1"/>
  <c r="F762" i="1"/>
  <c r="H759" i="1"/>
  <c r="G759" i="1"/>
  <c r="K759" i="1" s="1"/>
  <c r="F759" i="1"/>
  <c r="E759" i="1"/>
  <c r="H758" i="1"/>
  <c r="G758" i="1"/>
  <c r="K758" i="1" s="1"/>
  <c r="F758" i="1"/>
  <c r="E758" i="1"/>
  <c r="D758" i="1"/>
  <c r="H757" i="1"/>
  <c r="G757" i="1"/>
  <c r="K757" i="1" s="1"/>
  <c r="F757" i="1"/>
  <c r="E757" i="1"/>
  <c r="H756" i="1"/>
  <c r="G756" i="1"/>
  <c r="K756" i="1" s="1"/>
  <c r="F756" i="1"/>
  <c r="E756" i="1"/>
  <c r="H755" i="1"/>
  <c r="G755" i="1"/>
  <c r="K755" i="1" s="1"/>
  <c r="F755" i="1"/>
  <c r="E755" i="1"/>
  <c r="H752" i="1"/>
  <c r="G752" i="1"/>
  <c r="K752" i="1" s="1"/>
  <c r="F752" i="1"/>
  <c r="E752" i="1"/>
  <c r="D752" i="1"/>
  <c r="H751" i="1"/>
  <c r="H744" i="1" s="1"/>
  <c r="H745" i="1" s="1"/>
  <c r="F751" i="1"/>
  <c r="E751" i="1"/>
  <c r="E744" i="1" s="1"/>
  <c r="E745" i="1" s="1"/>
  <c r="H749" i="1"/>
  <c r="H742" i="1" s="1"/>
  <c r="G749" i="1"/>
  <c r="E749" i="1"/>
  <c r="E742" i="1" s="1"/>
  <c r="H748" i="1"/>
  <c r="E748" i="1"/>
  <c r="K747" i="1"/>
  <c r="J747" i="1"/>
  <c r="H747" i="1"/>
  <c r="G747" i="1"/>
  <c r="F747" i="1"/>
  <c r="E747" i="1"/>
  <c r="F746" i="1"/>
  <c r="F744" i="1"/>
  <c r="F745" i="1" s="1"/>
  <c r="I738" i="1"/>
  <c r="H738" i="1"/>
  <c r="G738" i="1"/>
  <c r="F738" i="1"/>
  <c r="E738" i="1"/>
  <c r="D738" i="1"/>
  <c r="H736" i="1"/>
  <c r="G736" i="1"/>
  <c r="H734" i="1"/>
  <c r="G734" i="1"/>
  <c r="F734" i="1"/>
  <c r="E734" i="1"/>
  <c r="D734" i="1"/>
  <c r="I731" i="1"/>
  <c r="H731" i="1"/>
  <c r="G731" i="1"/>
  <c r="F731" i="1"/>
  <c r="E731" i="1"/>
  <c r="D731" i="1"/>
  <c r="H729" i="1"/>
  <c r="G729" i="1"/>
  <c r="H727" i="1"/>
  <c r="G727" i="1"/>
  <c r="F727" i="1"/>
  <c r="E727" i="1"/>
  <c r="D727" i="1"/>
  <c r="I724" i="1"/>
  <c r="H724" i="1"/>
  <c r="G724" i="1"/>
  <c r="F724" i="1"/>
  <c r="E724" i="1"/>
  <c r="D724" i="1"/>
  <c r="K721" i="1"/>
  <c r="J721" i="1"/>
  <c r="I721" i="1"/>
  <c r="H721" i="1"/>
  <c r="H722" i="1" s="1"/>
  <c r="G721" i="1"/>
  <c r="G722" i="1" s="1"/>
  <c r="F721" i="1"/>
  <c r="F722" i="1" s="1"/>
  <c r="E721" i="1"/>
  <c r="E722" i="1" s="1"/>
  <c r="D721" i="1"/>
  <c r="D722" i="1" s="1"/>
  <c r="H720" i="1"/>
  <c r="G720" i="1"/>
  <c r="F720" i="1"/>
  <c r="E720" i="1"/>
  <c r="K714" i="1"/>
  <c r="J714" i="1"/>
  <c r="I714" i="1"/>
  <c r="K713" i="1"/>
  <c r="J713" i="1"/>
  <c r="I713" i="1"/>
  <c r="H713" i="1"/>
  <c r="G713" i="1"/>
  <c r="F713" i="1"/>
  <c r="E713" i="1"/>
  <c r="D713" i="1"/>
  <c r="I710" i="1"/>
  <c r="H710" i="1"/>
  <c r="G710" i="1"/>
  <c r="F710" i="1"/>
  <c r="E710" i="1"/>
  <c r="D710" i="1"/>
  <c r="H708" i="1"/>
  <c r="G708" i="1"/>
  <c r="H706" i="1"/>
  <c r="G706" i="1"/>
  <c r="F706" i="1"/>
  <c r="E706" i="1"/>
  <c r="D706" i="1"/>
  <c r="H703" i="1"/>
  <c r="G703" i="1"/>
  <c r="K703" i="1" s="1"/>
  <c r="F703" i="1"/>
  <c r="E703" i="1"/>
  <c r="D703" i="1"/>
  <c r="K702" i="1"/>
  <c r="J702" i="1"/>
  <c r="I702" i="1"/>
  <c r="K701" i="1"/>
  <c r="J701" i="1"/>
  <c r="I701" i="1"/>
  <c r="H701" i="1"/>
  <c r="G701" i="1"/>
  <c r="F701" i="1"/>
  <c r="E701" i="1"/>
  <c r="D701" i="1"/>
  <c r="K700" i="1"/>
  <c r="J700" i="1"/>
  <c r="I700" i="1"/>
  <c r="H699" i="1"/>
  <c r="G699" i="1"/>
  <c r="J699" i="1" s="1"/>
  <c r="F699" i="1"/>
  <c r="K699" i="1" s="1"/>
  <c r="E699" i="1"/>
  <c r="D699" i="1"/>
  <c r="I699" i="1" s="1"/>
  <c r="H696" i="1"/>
  <c r="G696" i="1"/>
  <c r="J696" i="1" s="1"/>
  <c r="F696" i="1"/>
  <c r="K696" i="1" s="1"/>
  <c r="E696" i="1"/>
  <c r="D696" i="1"/>
  <c r="I696" i="1" s="1"/>
  <c r="K695" i="1"/>
  <c r="J695" i="1"/>
  <c r="I695" i="1"/>
  <c r="I694" i="1"/>
  <c r="H694" i="1"/>
  <c r="G694" i="1"/>
  <c r="K694" i="1" s="1"/>
  <c r="F694" i="1"/>
  <c r="E694" i="1"/>
  <c r="D694" i="1"/>
  <c r="K693" i="1"/>
  <c r="J693" i="1"/>
  <c r="I693" i="1"/>
  <c r="K692" i="1"/>
  <c r="J692" i="1"/>
  <c r="H692" i="1"/>
  <c r="G692" i="1"/>
  <c r="F692" i="1"/>
  <c r="E692" i="1"/>
  <c r="D692" i="1"/>
  <c r="I692" i="1" s="1"/>
  <c r="K689" i="1"/>
  <c r="J689" i="1"/>
  <c r="H689" i="1"/>
  <c r="G689" i="1"/>
  <c r="F689" i="1"/>
  <c r="E689" i="1"/>
  <c r="D689" i="1"/>
  <c r="I689" i="1" s="1"/>
  <c r="K688" i="1"/>
  <c r="J688" i="1"/>
  <c r="I688" i="1"/>
  <c r="H687" i="1"/>
  <c r="J687" i="1" s="1"/>
  <c r="G687" i="1"/>
  <c r="I687" i="1" s="1"/>
  <c r="F687" i="1"/>
  <c r="E687" i="1"/>
  <c r="D687" i="1"/>
  <c r="K686" i="1"/>
  <c r="J686" i="1"/>
  <c r="I686" i="1"/>
  <c r="J685" i="1"/>
  <c r="H685" i="1"/>
  <c r="G685" i="1"/>
  <c r="K685" i="1" s="1"/>
  <c r="F685" i="1"/>
  <c r="E685" i="1"/>
  <c r="D685" i="1"/>
  <c r="J682" i="1"/>
  <c r="H682" i="1"/>
  <c r="G682" i="1"/>
  <c r="K682" i="1" s="1"/>
  <c r="F682" i="1"/>
  <c r="E682" i="1"/>
  <c r="D682" i="1"/>
  <c r="K681" i="1"/>
  <c r="J681" i="1"/>
  <c r="I681" i="1"/>
  <c r="K680" i="1"/>
  <c r="H680" i="1"/>
  <c r="G680" i="1"/>
  <c r="I680" i="1" s="1"/>
  <c r="F680" i="1"/>
  <c r="E680" i="1"/>
  <c r="J680" i="1" s="1"/>
  <c r="D680" i="1"/>
  <c r="K679" i="1"/>
  <c r="J679" i="1"/>
  <c r="I679" i="1"/>
  <c r="H678" i="1"/>
  <c r="G678" i="1"/>
  <c r="K678" i="1" s="1"/>
  <c r="F678" i="1"/>
  <c r="E678" i="1"/>
  <c r="D678" i="1"/>
  <c r="H675" i="1"/>
  <c r="G675" i="1"/>
  <c r="K675" i="1" s="1"/>
  <c r="F675" i="1"/>
  <c r="E675" i="1"/>
  <c r="D675" i="1"/>
  <c r="K674" i="1"/>
  <c r="J674" i="1"/>
  <c r="I674" i="1"/>
  <c r="K673" i="1"/>
  <c r="J673" i="1"/>
  <c r="I673" i="1"/>
  <c r="H673" i="1"/>
  <c r="G673" i="1"/>
  <c r="F673" i="1"/>
  <c r="E673" i="1"/>
  <c r="D673" i="1"/>
  <c r="K672" i="1"/>
  <c r="J672" i="1"/>
  <c r="I672" i="1"/>
  <c r="H671" i="1"/>
  <c r="G671" i="1"/>
  <c r="I671" i="1" s="1"/>
  <c r="F671" i="1"/>
  <c r="K671" i="1" s="1"/>
  <c r="E671" i="1"/>
  <c r="D671" i="1"/>
  <c r="H668" i="1"/>
  <c r="J668" i="1" s="1"/>
  <c r="G668" i="1"/>
  <c r="F668" i="1"/>
  <c r="K668" i="1" s="1"/>
  <c r="E668" i="1"/>
  <c r="D668" i="1"/>
  <c r="K667" i="1"/>
  <c r="J667" i="1"/>
  <c r="I667" i="1"/>
  <c r="I668" i="1" s="1"/>
  <c r="I666" i="1"/>
  <c r="H666" i="1"/>
  <c r="G666" i="1"/>
  <c r="K666" i="1" s="1"/>
  <c r="F666" i="1"/>
  <c r="E666" i="1"/>
  <c r="D666" i="1"/>
  <c r="K665" i="1"/>
  <c r="J665" i="1"/>
  <c r="I665" i="1"/>
  <c r="K664" i="1"/>
  <c r="J664" i="1"/>
  <c r="H664" i="1"/>
  <c r="G664" i="1"/>
  <c r="F664" i="1"/>
  <c r="E664" i="1"/>
  <c r="D664" i="1"/>
  <c r="I664" i="1" s="1"/>
  <c r="K661" i="1"/>
  <c r="J661" i="1"/>
  <c r="H661" i="1"/>
  <c r="G661" i="1"/>
  <c r="F661" i="1"/>
  <c r="E661" i="1"/>
  <c r="D661" i="1"/>
  <c r="I661" i="1" s="1"/>
  <c r="K660" i="1"/>
  <c r="J660" i="1"/>
  <c r="I660" i="1"/>
  <c r="H659" i="1"/>
  <c r="G659" i="1"/>
  <c r="I659" i="1" s="1"/>
  <c r="F659" i="1"/>
  <c r="F603" i="1" s="1"/>
  <c r="F519" i="1" s="1"/>
  <c r="E659" i="1"/>
  <c r="E603" i="1" s="1"/>
  <c r="D659" i="1"/>
  <c r="K658" i="1"/>
  <c r="J658" i="1"/>
  <c r="I658" i="1"/>
  <c r="I657" i="1"/>
  <c r="H657" i="1"/>
  <c r="G657" i="1"/>
  <c r="K657" i="1" s="1"/>
  <c r="F657" i="1"/>
  <c r="E657" i="1"/>
  <c r="D657" i="1"/>
  <c r="I654" i="1"/>
  <c r="H654" i="1"/>
  <c r="G654" i="1"/>
  <c r="K654" i="1" s="1"/>
  <c r="F654" i="1"/>
  <c r="E654" i="1"/>
  <c r="D654" i="1"/>
  <c r="K653" i="1"/>
  <c r="J653" i="1"/>
  <c r="I653" i="1"/>
  <c r="K652" i="1"/>
  <c r="J652" i="1"/>
  <c r="H652" i="1"/>
  <c r="G652" i="1"/>
  <c r="F652" i="1"/>
  <c r="E652" i="1"/>
  <c r="D652" i="1"/>
  <c r="D603" i="1" s="1"/>
  <c r="D519" i="1" s="1"/>
  <c r="K651" i="1"/>
  <c r="J651" i="1"/>
  <c r="I651" i="1"/>
  <c r="H650" i="1"/>
  <c r="G650" i="1"/>
  <c r="J650" i="1" s="1"/>
  <c r="F650" i="1"/>
  <c r="E650" i="1"/>
  <c r="D650" i="1"/>
  <c r="H647" i="1"/>
  <c r="G647" i="1"/>
  <c r="J647" i="1" s="1"/>
  <c r="F647" i="1"/>
  <c r="E647" i="1"/>
  <c r="D647" i="1"/>
  <c r="K646" i="1"/>
  <c r="J646" i="1"/>
  <c r="J645" i="1"/>
  <c r="H645" i="1"/>
  <c r="G645" i="1"/>
  <c r="K645" i="1" s="1"/>
  <c r="F645" i="1"/>
  <c r="E645" i="1"/>
  <c r="D645" i="1"/>
  <c r="K644" i="1"/>
  <c r="J644" i="1"/>
  <c r="I644" i="1"/>
  <c r="I645" i="1" s="1"/>
  <c r="I646" i="1" s="1"/>
  <c r="I647" i="1" s="1"/>
  <c r="K643" i="1"/>
  <c r="H643" i="1"/>
  <c r="G643" i="1"/>
  <c r="I643" i="1" s="1"/>
  <c r="F643" i="1"/>
  <c r="E643" i="1"/>
  <c r="J643" i="1" s="1"/>
  <c r="D643" i="1"/>
  <c r="H636" i="1"/>
  <c r="G636" i="1"/>
  <c r="F636" i="1"/>
  <c r="E636" i="1"/>
  <c r="D636" i="1"/>
  <c r="H629" i="1"/>
  <c r="G629" i="1"/>
  <c r="F629" i="1"/>
  <c r="E629" i="1"/>
  <c r="D629" i="1"/>
  <c r="H622" i="1"/>
  <c r="G622" i="1"/>
  <c r="F622" i="1"/>
  <c r="E622" i="1"/>
  <c r="D622" i="1"/>
  <c r="K616" i="1"/>
  <c r="J616" i="1"/>
  <c r="I616" i="1"/>
  <c r="H615" i="1"/>
  <c r="G615" i="1"/>
  <c r="J615" i="1" s="1"/>
  <c r="F615" i="1"/>
  <c r="E615" i="1"/>
  <c r="D615" i="1"/>
  <c r="K609" i="1"/>
  <c r="J609" i="1"/>
  <c r="I609" i="1"/>
  <c r="J608" i="1"/>
  <c r="H608" i="1"/>
  <c r="G608" i="1"/>
  <c r="K608" i="1" s="1"/>
  <c r="F608" i="1"/>
  <c r="E608" i="1"/>
  <c r="D608" i="1"/>
  <c r="K607" i="1"/>
  <c r="J607" i="1"/>
  <c r="I607" i="1"/>
  <c r="I523" i="1" s="1"/>
  <c r="H607" i="1"/>
  <c r="H523" i="1" s="1"/>
  <c r="G607" i="1"/>
  <c r="F607" i="1"/>
  <c r="E607" i="1"/>
  <c r="D607" i="1"/>
  <c r="K606" i="1"/>
  <c r="J606" i="1"/>
  <c r="I606" i="1"/>
  <c r="I522" i="1" s="1"/>
  <c r="H606" i="1"/>
  <c r="H522" i="1" s="1"/>
  <c r="G606" i="1"/>
  <c r="F606" i="1"/>
  <c r="E606" i="1"/>
  <c r="D606" i="1"/>
  <c r="J604" i="1"/>
  <c r="H604" i="1"/>
  <c r="H520" i="1" s="1"/>
  <c r="G604" i="1"/>
  <c r="K604" i="1" s="1"/>
  <c r="F604" i="1"/>
  <c r="F605" i="1" s="1"/>
  <c r="F521" i="1" s="1"/>
  <c r="E604" i="1"/>
  <c r="E605" i="1" s="1"/>
  <c r="E521" i="1" s="1"/>
  <c r="D604" i="1"/>
  <c r="D605" i="1" s="1"/>
  <c r="D521" i="1" s="1"/>
  <c r="H603" i="1"/>
  <c r="H519" i="1" s="1"/>
  <c r="J602" i="1"/>
  <c r="H602" i="1"/>
  <c r="H518" i="1" s="1"/>
  <c r="H517" i="1" s="1"/>
  <c r="G602" i="1"/>
  <c r="K602" i="1" s="1"/>
  <c r="F602" i="1"/>
  <c r="E602" i="1"/>
  <c r="D602" i="1"/>
  <c r="J601" i="1"/>
  <c r="H601" i="1"/>
  <c r="G601" i="1"/>
  <c r="K601" i="1" s="1"/>
  <c r="F601" i="1"/>
  <c r="E601" i="1"/>
  <c r="D601" i="1"/>
  <c r="K595" i="1"/>
  <c r="J595" i="1"/>
  <c r="I595" i="1"/>
  <c r="K594" i="1"/>
  <c r="H594" i="1"/>
  <c r="G594" i="1"/>
  <c r="I594" i="1" s="1"/>
  <c r="F594" i="1"/>
  <c r="E594" i="1"/>
  <c r="J594" i="1" s="1"/>
  <c r="D594" i="1"/>
  <c r="K593" i="1"/>
  <c r="J593" i="1"/>
  <c r="J523" i="1" s="1"/>
  <c r="I593" i="1"/>
  <c r="H593" i="1"/>
  <c r="G593" i="1"/>
  <c r="F593" i="1"/>
  <c r="E593" i="1"/>
  <c r="D593" i="1"/>
  <c r="K592" i="1"/>
  <c r="J592" i="1"/>
  <c r="J522" i="1" s="1"/>
  <c r="I592" i="1"/>
  <c r="H592" i="1"/>
  <c r="G592" i="1"/>
  <c r="G587" i="1" s="1"/>
  <c r="F592" i="1"/>
  <c r="E592" i="1"/>
  <c r="E587" i="1" s="1"/>
  <c r="D592" i="1"/>
  <c r="K590" i="1"/>
  <c r="J590" i="1"/>
  <c r="I590" i="1"/>
  <c r="H590" i="1"/>
  <c r="H587" i="1" s="1"/>
  <c r="F590" i="1"/>
  <c r="E590" i="1"/>
  <c r="D590" i="1"/>
  <c r="D520" i="1" s="1"/>
  <c r="E589" i="1"/>
  <c r="D589" i="1"/>
  <c r="K588" i="1"/>
  <c r="F588" i="1"/>
  <c r="E588" i="1"/>
  <c r="J588" i="1" s="1"/>
  <c r="D588" i="1"/>
  <c r="I588" i="1" s="1"/>
  <c r="F587" i="1"/>
  <c r="D587" i="1"/>
  <c r="K580" i="1"/>
  <c r="J580" i="1"/>
  <c r="I580" i="1"/>
  <c r="H580" i="1"/>
  <c r="G580" i="1"/>
  <c r="F580" i="1"/>
  <c r="E580" i="1"/>
  <c r="D580" i="1"/>
  <c r="K574" i="1"/>
  <c r="J574" i="1"/>
  <c r="I574" i="1"/>
  <c r="H573" i="1"/>
  <c r="G573" i="1"/>
  <c r="J573" i="1" s="1"/>
  <c r="F573" i="1"/>
  <c r="E573" i="1"/>
  <c r="D573" i="1"/>
  <c r="K572" i="1"/>
  <c r="J572" i="1"/>
  <c r="I572" i="1"/>
  <c r="H572" i="1"/>
  <c r="G572" i="1"/>
  <c r="G523" i="1" s="1"/>
  <c r="F572" i="1"/>
  <c r="E572" i="1"/>
  <c r="E523" i="1" s="1"/>
  <c r="D572" i="1"/>
  <c r="K571" i="1"/>
  <c r="J571" i="1"/>
  <c r="I571" i="1"/>
  <c r="H571" i="1"/>
  <c r="G571" i="1"/>
  <c r="G522" i="1" s="1"/>
  <c r="F571" i="1"/>
  <c r="E571" i="1"/>
  <c r="E522" i="1" s="1"/>
  <c r="D571" i="1"/>
  <c r="K569" i="1"/>
  <c r="J569" i="1"/>
  <c r="I569" i="1"/>
  <c r="H569" i="1"/>
  <c r="G569" i="1"/>
  <c r="G520" i="1" s="1"/>
  <c r="F569" i="1"/>
  <c r="E569" i="1"/>
  <c r="E520" i="1" s="1"/>
  <c r="D569" i="1"/>
  <c r="K568" i="1"/>
  <c r="J568" i="1"/>
  <c r="I568" i="1"/>
  <c r="H568" i="1"/>
  <c r="G568" i="1"/>
  <c r="F568" i="1"/>
  <c r="E568" i="1"/>
  <c r="D568" i="1"/>
  <c r="H567" i="1"/>
  <c r="G567" i="1"/>
  <c r="J567" i="1" s="1"/>
  <c r="F567" i="1"/>
  <c r="E567" i="1"/>
  <c r="E518" i="1" s="1"/>
  <c r="E517" i="1" s="1"/>
  <c r="D567" i="1"/>
  <c r="H566" i="1"/>
  <c r="G566" i="1"/>
  <c r="J566" i="1" s="1"/>
  <c r="F566" i="1"/>
  <c r="E566" i="1"/>
  <c r="D566" i="1"/>
  <c r="K560" i="1"/>
  <c r="J560" i="1"/>
  <c r="I560" i="1"/>
  <c r="J559" i="1"/>
  <c r="H559" i="1"/>
  <c r="G559" i="1"/>
  <c r="K559" i="1" s="1"/>
  <c r="F559" i="1"/>
  <c r="E559" i="1"/>
  <c r="D559" i="1"/>
  <c r="K553" i="1"/>
  <c r="J553" i="1"/>
  <c r="I553" i="1"/>
  <c r="K552" i="1"/>
  <c r="H552" i="1"/>
  <c r="G552" i="1"/>
  <c r="I552" i="1" s="1"/>
  <c r="F552" i="1"/>
  <c r="E552" i="1"/>
  <c r="J552" i="1" s="1"/>
  <c r="D552" i="1"/>
  <c r="K546" i="1"/>
  <c r="J546" i="1"/>
  <c r="I546" i="1"/>
  <c r="H545" i="1"/>
  <c r="G545" i="1"/>
  <c r="K545" i="1" s="1"/>
  <c r="F545" i="1"/>
  <c r="E545" i="1"/>
  <c r="D545" i="1"/>
  <c r="K539" i="1"/>
  <c r="J539" i="1"/>
  <c r="I539" i="1"/>
  <c r="K538" i="1"/>
  <c r="J538" i="1"/>
  <c r="I538" i="1"/>
  <c r="H538" i="1"/>
  <c r="G538" i="1"/>
  <c r="F538" i="1"/>
  <c r="E538" i="1"/>
  <c r="D538" i="1"/>
  <c r="K532" i="1"/>
  <c r="J532" i="1"/>
  <c r="I532" i="1"/>
  <c r="H531" i="1"/>
  <c r="G531" i="1"/>
  <c r="J531" i="1" s="1"/>
  <c r="F531" i="1"/>
  <c r="K531" i="1" s="1"/>
  <c r="E531" i="1"/>
  <c r="D531" i="1"/>
  <c r="I531" i="1" s="1"/>
  <c r="K530" i="1"/>
  <c r="J530" i="1"/>
  <c r="I530" i="1"/>
  <c r="H530" i="1"/>
  <c r="G530" i="1"/>
  <c r="F530" i="1"/>
  <c r="E530" i="1"/>
  <c r="D530" i="1"/>
  <c r="K529" i="1"/>
  <c r="J529" i="1"/>
  <c r="I529" i="1"/>
  <c r="H529" i="1"/>
  <c r="G529" i="1"/>
  <c r="F529" i="1"/>
  <c r="E529" i="1"/>
  <c r="D529" i="1"/>
  <c r="K527" i="1"/>
  <c r="J527" i="1"/>
  <c r="I527" i="1"/>
  <c r="H527" i="1"/>
  <c r="G527" i="1"/>
  <c r="F527" i="1"/>
  <c r="E527" i="1"/>
  <c r="D527" i="1"/>
  <c r="K526" i="1"/>
  <c r="J526" i="1"/>
  <c r="I526" i="1"/>
  <c r="H526" i="1"/>
  <c r="G526" i="1"/>
  <c r="F526" i="1"/>
  <c r="E526" i="1"/>
  <c r="D526" i="1"/>
  <c r="H525" i="1"/>
  <c r="G525" i="1"/>
  <c r="J525" i="1" s="1"/>
  <c r="F525" i="1"/>
  <c r="K525" i="1" s="1"/>
  <c r="E525" i="1"/>
  <c r="D525" i="1"/>
  <c r="I525" i="1" s="1"/>
  <c r="H524" i="1"/>
  <c r="G524" i="1"/>
  <c r="J524" i="1" s="1"/>
  <c r="F524" i="1"/>
  <c r="K524" i="1" s="1"/>
  <c r="E524" i="1"/>
  <c r="D524" i="1"/>
  <c r="I524" i="1" s="1"/>
  <c r="K523" i="1"/>
  <c r="F523" i="1"/>
  <c r="D523" i="1"/>
  <c r="K522" i="1"/>
  <c r="F522" i="1"/>
  <c r="D522" i="1"/>
  <c r="F520" i="1"/>
  <c r="F518" i="1"/>
  <c r="F517" i="1"/>
  <c r="K511" i="1"/>
  <c r="J511" i="1"/>
  <c r="I511" i="1"/>
  <c r="I510" i="1"/>
  <c r="H510" i="1"/>
  <c r="G510" i="1"/>
  <c r="K510" i="1" s="1"/>
  <c r="F510" i="1"/>
  <c r="E510" i="1"/>
  <c r="D510" i="1"/>
  <c r="K504" i="1"/>
  <c r="J504" i="1"/>
  <c r="I504" i="1"/>
  <c r="K503" i="1"/>
  <c r="J503" i="1"/>
  <c r="H503" i="1"/>
  <c r="G503" i="1"/>
  <c r="F503" i="1"/>
  <c r="E503" i="1"/>
  <c r="D503" i="1"/>
  <c r="I503" i="1" s="1"/>
  <c r="K497" i="1"/>
  <c r="J497" i="1"/>
  <c r="I497" i="1"/>
  <c r="H496" i="1"/>
  <c r="G496" i="1"/>
  <c r="J496" i="1" s="1"/>
  <c r="F496" i="1"/>
  <c r="E496" i="1"/>
  <c r="D496" i="1"/>
  <c r="K490" i="1"/>
  <c r="J490" i="1"/>
  <c r="I490" i="1"/>
  <c r="J489" i="1"/>
  <c r="H489" i="1"/>
  <c r="G489" i="1"/>
  <c r="K489" i="1" s="1"/>
  <c r="F489" i="1"/>
  <c r="E489" i="1"/>
  <c r="D489" i="1"/>
  <c r="K483" i="1"/>
  <c r="J483" i="1"/>
  <c r="I483" i="1"/>
  <c r="K482" i="1"/>
  <c r="H482" i="1"/>
  <c r="G482" i="1"/>
  <c r="I482" i="1" s="1"/>
  <c r="F482" i="1"/>
  <c r="E482" i="1"/>
  <c r="J482" i="1" s="1"/>
  <c r="D482" i="1"/>
  <c r="K476" i="1"/>
  <c r="H476" i="1"/>
  <c r="H469" i="1" s="1"/>
  <c r="H468" i="1" s="1"/>
  <c r="G476" i="1"/>
  <c r="I476" i="1" s="1"/>
  <c r="F476" i="1"/>
  <c r="E476" i="1"/>
  <c r="E469" i="1" s="1"/>
  <c r="E468" i="1" s="1"/>
  <c r="D476" i="1"/>
  <c r="K475" i="1"/>
  <c r="H475" i="1"/>
  <c r="G475" i="1"/>
  <c r="I475" i="1" s="1"/>
  <c r="F475" i="1"/>
  <c r="E475" i="1"/>
  <c r="J475" i="1" s="1"/>
  <c r="D475" i="1"/>
  <c r="H474" i="1"/>
  <c r="G474" i="1"/>
  <c r="F474" i="1"/>
  <c r="E474" i="1"/>
  <c r="D474" i="1"/>
  <c r="H473" i="1"/>
  <c r="G473" i="1"/>
  <c r="F473" i="1"/>
  <c r="E473" i="1"/>
  <c r="D473" i="1"/>
  <c r="G469" i="1"/>
  <c r="J469" i="1" s="1"/>
  <c r="F469" i="1"/>
  <c r="D469" i="1"/>
  <c r="G468" i="1"/>
  <c r="F468" i="1"/>
  <c r="D468" i="1"/>
  <c r="H465" i="1"/>
  <c r="G465" i="1"/>
  <c r="J465" i="1" s="1"/>
  <c r="F465" i="1"/>
  <c r="E465" i="1"/>
  <c r="D465" i="1"/>
  <c r="K464" i="1"/>
  <c r="J464" i="1"/>
  <c r="I464" i="1"/>
  <c r="J463" i="1"/>
  <c r="H463" i="1"/>
  <c r="G463" i="1"/>
  <c r="K463" i="1" s="1"/>
  <c r="F463" i="1"/>
  <c r="E463" i="1"/>
  <c r="D463" i="1"/>
  <c r="K462" i="1"/>
  <c r="J462" i="1"/>
  <c r="I462" i="1"/>
  <c r="K461" i="1"/>
  <c r="H461" i="1"/>
  <c r="G461" i="1"/>
  <c r="I461" i="1" s="1"/>
  <c r="F461" i="1"/>
  <c r="E461" i="1"/>
  <c r="J461" i="1" s="1"/>
  <c r="D461" i="1"/>
  <c r="H458" i="1"/>
  <c r="H456" i="1"/>
  <c r="G456" i="1"/>
  <c r="H454" i="1"/>
  <c r="G454" i="1"/>
  <c r="F454" i="1"/>
  <c r="E454" i="1"/>
  <c r="D454" i="1"/>
  <c r="K448" i="1"/>
  <c r="J448" i="1"/>
  <c r="I448" i="1"/>
  <c r="H447" i="1"/>
  <c r="G447" i="1"/>
  <c r="K447" i="1" s="1"/>
  <c r="F447" i="1"/>
  <c r="E447" i="1"/>
  <c r="D447" i="1"/>
  <c r="H440" i="1"/>
  <c r="G440" i="1"/>
  <c r="F440" i="1"/>
  <c r="E440" i="1"/>
  <c r="D440" i="1"/>
  <c r="H433" i="1"/>
  <c r="G433" i="1"/>
  <c r="F433" i="1"/>
  <c r="E433" i="1"/>
  <c r="D433" i="1"/>
  <c r="J427" i="1"/>
  <c r="H427" i="1"/>
  <c r="G427" i="1"/>
  <c r="K427" i="1" s="1"/>
  <c r="F427" i="1"/>
  <c r="E427" i="1"/>
  <c r="D427" i="1"/>
  <c r="J426" i="1"/>
  <c r="H426" i="1"/>
  <c r="G426" i="1"/>
  <c r="K426" i="1" s="1"/>
  <c r="F426" i="1"/>
  <c r="E426" i="1"/>
  <c r="D426" i="1"/>
  <c r="H419" i="1"/>
  <c r="G419" i="1"/>
  <c r="F419" i="1"/>
  <c r="E419" i="1"/>
  <c r="D419" i="1"/>
  <c r="K413" i="1"/>
  <c r="J413" i="1"/>
  <c r="I413" i="1"/>
  <c r="J412" i="1"/>
  <c r="H412" i="1"/>
  <c r="G412" i="1"/>
  <c r="K412" i="1" s="1"/>
  <c r="F412" i="1"/>
  <c r="E412" i="1"/>
  <c r="D412" i="1"/>
  <c r="K406" i="1"/>
  <c r="J406" i="1"/>
  <c r="I406" i="1"/>
  <c r="K405" i="1"/>
  <c r="H405" i="1"/>
  <c r="G405" i="1"/>
  <c r="I405" i="1" s="1"/>
  <c r="F405" i="1"/>
  <c r="E405" i="1"/>
  <c r="J405" i="1" s="1"/>
  <c r="D405" i="1"/>
  <c r="K399" i="1"/>
  <c r="J399" i="1"/>
  <c r="I399" i="1"/>
  <c r="H398" i="1"/>
  <c r="G398" i="1"/>
  <c r="F398" i="1"/>
  <c r="E398" i="1"/>
  <c r="D398" i="1"/>
  <c r="K392" i="1"/>
  <c r="J392" i="1"/>
  <c r="I392" i="1"/>
  <c r="K391" i="1"/>
  <c r="J391" i="1"/>
  <c r="I391" i="1"/>
  <c r="H391" i="1"/>
  <c r="G391" i="1"/>
  <c r="F391" i="1"/>
  <c r="E391" i="1"/>
  <c r="D391" i="1"/>
  <c r="K390" i="1"/>
  <c r="J390" i="1"/>
  <c r="I390" i="1"/>
  <c r="K389" i="1"/>
  <c r="J389" i="1"/>
  <c r="I389" i="1"/>
  <c r="K388" i="1"/>
  <c r="J388" i="1"/>
  <c r="I388" i="1"/>
  <c r="K387" i="1"/>
  <c r="J387" i="1"/>
  <c r="I387" i="1"/>
  <c r="H386" i="1"/>
  <c r="F386" i="1"/>
  <c r="K386" i="1" s="1"/>
  <c r="E386" i="1"/>
  <c r="J386" i="1" s="1"/>
  <c r="D386" i="1"/>
  <c r="I386" i="1" s="1"/>
  <c r="K385" i="1"/>
  <c r="J385" i="1"/>
  <c r="I385" i="1"/>
  <c r="K384" i="1"/>
  <c r="J384" i="1"/>
  <c r="I384" i="1"/>
  <c r="K383" i="1"/>
  <c r="J383" i="1"/>
  <c r="I383" i="1"/>
  <c r="K382" i="1"/>
  <c r="J382" i="1"/>
  <c r="I382" i="1"/>
  <c r="J381" i="1"/>
  <c r="H381" i="1"/>
  <c r="F381" i="1"/>
  <c r="K381" i="1" s="1"/>
  <c r="E381" i="1"/>
  <c r="D381" i="1"/>
  <c r="I381" i="1" s="1"/>
  <c r="K374" i="1"/>
  <c r="J374" i="1"/>
  <c r="I374" i="1"/>
  <c r="H374" i="1"/>
  <c r="G374" i="1"/>
  <c r="F374" i="1"/>
  <c r="E374" i="1"/>
  <c r="D374" i="1"/>
  <c r="K368" i="1"/>
  <c r="J368" i="1"/>
  <c r="J354" i="1" s="1"/>
  <c r="I368" i="1"/>
  <c r="H367" i="1"/>
  <c r="G367" i="1"/>
  <c r="J367" i="1" s="1"/>
  <c r="F367" i="1"/>
  <c r="E367" i="1"/>
  <c r="H366" i="1"/>
  <c r="G366" i="1"/>
  <c r="F366" i="1"/>
  <c r="F360" i="1" s="1"/>
  <c r="E366" i="1"/>
  <c r="D366" i="1"/>
  <c r="H365" i="1"/>
  <c r="G365" i="1"/>
  <c r="F365" i="1"/>
  <c r="E365" i="1"/>
  <c r="D365" i="1"/>
  <c r="H363" i="1"/>
  <c r="H76" i="1" s="1"/>
  <c r="H40" i="1" s="1"/>
  <c r="G363" i="1"/>
  <c r="G76" i="1" s="1"/>
  <c r="F363" i="1"/>
  <c r="E363" i="1"/>
  <c r="E76" i="1" s="1"/>
  <c r="D363" i="1"/>
  <c r="H362" i="1"/>
  <c r="G362" i="1"/>
  <c r="F362" i="1"/>
  <c r="E362" i="1"/>
  <c r="E75" i="1" s="1"/>
  <c r="D362" i="1"/>
  <c r="J361" i="1"/>
  <c r="H361" i="1"/>
  <c r="G361" i="1"/>
  <c r="F361" i="1"/>
  <c r="E361" i="1"/>
  <c r="E360" i="1" s="1"/>
  <c r="D361" i="1"/>
  <c r="D360" i="1" s="1"/>
  <c r="J360" i="1"/>
  <c r="G360" i="1"/>
  <c r="H355" i="1"/>
  <c r="G355" i="1"/>
  <c r="F355" i="1"/>
  <c r="E355" i="1"/>
  <c r="D355" i="1"/>
  <c r="K354" i="1"/>
  <c r="I354" i="1"/>
  <c r="H354" i="1"/>
  <c r="G354" i="1"/>
  <c r="G353" i="1" s="1"/>
  <c r="F354" i="1"/>
  <c r="E354" i="1"/>
  <c r="D354" i="1"/>
  <c r="K353" i="1"/>
  <c r="H353" i="1"/>
  <c r="F353" i="1"/>
  <c r="E353" i="1"/>
  <c r="D353" i="1"/>
  <c r="K347" i="1"/>
  <c r="J347" i="1"/>
  <c r="I347" i="1"/>
  <c r="H346" i="1"/>
  <c r="G346" i="1"/>
  <c r="F346" i="1"/>
  <c r="E346" i="1"/>
  <c r="D346" i="1"/>
  <c r="K340" i="1"/>
  <c r="J340" i="1"/>
  <c r="I340" i="1"/>
  <c r="J339" i="1"/>
  <c r="H339" i="1"/>
  <c r="G339" i="1"/>
  <c r="F339" i="1"/>
  <c r="E339" i="1"/>
  <c r="D339" i="1"/>
  <c r="K333" i="1"/>
  <c r="J333" i="1"/>
  <c r="I333" i="1"/>
  <c r="K332" i="1"/>
  <c r="J332" i="1"/>
  <c r="H332" i="1"/>
  <c r="G332" i="1"/>
  <c r="F332" i="1"/>
  <c r="E332" i="1"/>
  <c r="D332" i="1"/>
  <c r="K326" i="1"/>
  <c r="J326" i="1"/>
  <c r="I326" i="1"/>
  <c r="H325" i="1"/>
  <c r="G325" i="1"/>
  <c r="J325" i="1" s="1"/>
  <c r="F325" i="1"/>
  <c r="E325" i="1"/>
  <c r="D325" i="1"/>
  <c r="K318" i="1"/>
  <c r="J318" i="1"/>
  <c r="I318" i="1"/>
  <c r="H318" i="1"/>
  <c r="G318" i="1"/>
  <c r="F318" i="1"/>
  <c r="E318" i="1"/>
  <c r="D318" i="1"/>
  <c r="H315" i="1"/>
  <c r="H308" i="1" s="1"/>
  <c r="H70" i="1" s="1"/>
  <c r="G315" i="1"/>
  <c r="F315" i="1"/>
  <c r="E315" i="1"/>
  <c r="D315" i="1"/>
  <c r="H313" i="1"/>
  <c r="H306" i="1" s="1"/>
  <c r="H68" i="1" s="1"/>
  <c r="G313" i="1"/>
  <c r="G306" i="1" s="1"/>
  <c r="G68" i="1" s="1"/>
  <c r="F313" i="1"/>
  <c r="E313" i="1"/>
  <c r="E306" i="1" s="1"/>
  <c r="E68" i="1" s="1"/>
  <c r="D313" i="1"/>
  <c r="D306" i="1" s="1"/>
  <c r="H311" i="1"/>
  <c r="G311" i="1"/>
  <c r="F311" i="1"/>
  <c r="E311" i="1"/>
  <c r="D311" i="1"/>
  <c r="H310" i="1"/>
  <c r="G310" i="1"/>
  <c r="G72" i="1" s="1"/>
  <c r="F310" i="1"/>
  <c r="E310" i="1"/>
  <c r="D310" i="1"/>
  <c r="H309" i="1"/>
  <c r="G309" i="1"/>
  <c r="F309" i="1"/>
  <c r="E309" i="1"/>
  <c r="D309" i="1"/>
  <c r="G308" i="1"/>
  <c r="F308" i="1"/>
  <c r="E308" i="1"/>
  <c r="D308" i="1"/>
  <c r="H307" i="1"/>
  <c r="G307" i="1"/>
  <c r="F307" i="1"/>
  <c r="E307" i="1"/>
  <c r="D307" i="1"/>
  <c r="F306" i="1"/>
  <c r="K305" i="1"/>
  <c r="I305" i="1"/>
  <c r="H305" i="1"/>
  <c r="H304" i="1" s="1"/>
  <c r="G305" i="1"/>
  <c r="F305" i="1"/>
  <c r="F304" i="1" s="1"/>
  <c r="E305" i="1"/>
  <c r="E304" i="1" s="1"/>
  <c r="D305" i="1"/>
  <c r="K298" i="1"/>
  <c r="J298" i="1"/>
  <c r="I298" i="1"/>
  <c r="I277" i="1" s="1"/>
  <c r="K297" i="1"/>
  <c r="J297" i="1"/>
  <c r="H297" i="1"/>
  <c r="G297" i="1"/>
  <c r="F297" i="1"/>
  <c r="E297" i="1"/>
  <c r="D297" i="1"/>
  <c r="K291" i="1"/>
  <c r="J291" i="1"/>
  <c r="I291" i="1"/>
  <c r="H290" i="1"/>
  <c r="G290" i="1"/>
  <c r="J290" i="1" s="1"/>
  <c r="F290" i="1"/>
  <c r="E290" i="1"/>
  <c r="D290" i="1"/>
  <c r="K283" i="1"/>
  <c r="J283" i="1"/>
  <c r="I283" i="1"/>
  <c r="H283" i="1"/>
  <c r="G283" i="1"/>
  <c r="F283" i="1"/>
  <c r="E283" i="1"/>
  <c r="D283" i="1"/>
  <c r="K282" i="1"/>
  <c r="J282" i="1"/>
  <c r="I282" i="1"/>
  <c r="H282" i="1"/>
  <c r="F282" i="1"/>
  <c r="E282" i="1"/>
  <c r="E79" i="1" s="1"/>
  <c r="E43" i="1" s="1"/>
  <c r="D282" i="1"/>
  <c r="K281" i="1"/>
  <c r="J281" i="1"/>
  <c r="I281" i="1"/>
  <c r="H281" i="1"/>
  <c r="F281" i="1"/>
  <c r="E281" i="1"/>
  <c r="D281" i="1"/>
  <c r="K279" i="1"/>
  <c r="J279" i="1"/>
  <c r="I279" i="1"/>
  <c r="H279" i="1"/>
  <c r="F279" i="1"/>
  <c r="E279" i="1"/>
  <c r="D279" i="1"/>
  <c r="K278" i="1"/>
  <c r="J278" i="1"/>
  <c r="I278" i="1"/>
  <c r="H278" i="1"/>
  <c r="F278" i="1"/>
  <c r="E278" i="1"/>
  <c r="D278" i="1"/>
  <c r="K277" i="1"/>
  <c r="J277" i="1"/>
  <c r="J276" i="1" s="1"/>
  <c r="H277" i="1"/>
  <c r="G277" i="1"/>
  <c r="G276" i="1" s="1"/>
  <c r="F277" i="1"/>
  <c r="E277" i="1"/>
  <c r="E276" i="1" s="1"/>
  <c r="D277" i="1"/>
  <c r="H276" i="1"/>
  <c r="K275" i="1"/>
  <c r="J275" i="1"/>
  <c r="I275" i="1"/>
  <c r="H275" i="1"/>
  <c r="F275" i="1"/>
  <c r="E275" i="1"/>
  <c r="D275" i="1"/>
  <c r="K274" i="1"/>
  <c r="J274" i="1"/>
  <c r="I274" i="1"/>
  <c r="H274" i="1"/>
  <c r="F274" i="1"/>
  <c r="F71" i="1" s="1"/>
  <c r="E274" i="1"/>
  <c r="D274" i="1"/>
  <c r="K272" i="1"/>
  <c r="J272" i="1"/>
  <c r="I272" i="1"/>
  <c r="H272" i="1"/>
  <c r="H69" i="1" s="1"/>
  <c r="F272" i="1"/>
  <c r="F69" i="1" s="1"/>
  <c r="F26" i="1" s="1"/>
  <c r="F18" i="1" s="1"/>
  <c r="E272" i="1"/>
  <c r="D272" i="1"/>
  <c r="K271" i="1"/>
  <c r="J271" i="1"/>
  <c r="I271" i="1"/>
  <c r="H271" i="1"/>
  <c r="F271" i="1"/>
  <c r="E271" i="1"/>
  <c r="D271" i="1"/>
  <c r="K270" i="1"/>
  <c r="H270" i="1"/>
  <c r="G270" i="1"/>
  <c r="G269" i="1" s="1"/>
  <c r="F270" i="1"/>
  <c r="E270" i="1"/>
  <c r="E269" i="1" s="1"/>
  <c r="D270" i="1"/>
  <c r="H269" i="1"/>
  <c r="K262" i="1"/>
  <c r="J262" i="1"/>
  <c r="I262" i="1"/>
  <c r="H262" i="1"/>
  <c r="G262" i="1"/>
  <c r="F262" i="1"/>
  <c r="E262" i="1"/>
  <c r="D262" i="1"/>
  <c r="K256" i="1"/>
  <c r="J256" i="1"/>
  <c r="I256" i="1"/>
  <c r="H255" i="1"/>
  <c r="G255" i="1"/>
  <c r="I255" i="1" s="1"/>
  <c r="F255" i="1"/>
  <c r="K255" i="1" s="1"/>
  <c r="E255" i="1"/>
  <c r="D255" i="1"/>
  <c r="K248" i="1"/>
  <c r="J248" i="1"/>
  <c r="I248" i="1"/>
  <c r="H248" i="1"/>
  <c r="G248" i="1"/>
  <c r="F248" i="1"/>
  <c r="E248" i="1"/>
  <c r="D248" i="1"/>
  <c r="K241" i="1"/>
  <c r="J241" i="1"/>
  <c r="I241" i="1"/>
  <c r="H241" i="1"/>
  <c r="G241" i="1"/>
  <c r="F241" i="1"/>
  <c r="E241" i="1"/>
  <c r="D241" i="1"/>
  <c r="K235" i="1"/>
  <c r="J235" i="1"/>
  <c r="I235" i="1"/>
  <c r="I234" i="1"/>
  <c r="H234" i="1"/>
  <c r="G234" i="1"/>
  <c r="J234" i="1" s="1"/>
  <c r="F234" i="1"/>
  <c r="E234" i="1"/>
  <c r="D234" i="1"/>
  <c r="K227" i="1"/>
  <c r="J227" i="1"/>
  <c r="I227" i="1"/>
  <c r="H227" i="1"/>
  <c r="G227" i="1"/>
  <c r="F227" i="1"/>
  <c r="E227" i="1"/>
  <c r="D227" i="1"/>
  <c r="H222" i="1"/>
  <c r="G222" i="1"/>
  <c r="G75" i="1" s="1"/>
  <c r="F222" i="1"/>
  <c r="F75" i="1" s="1"/>
  <c r="F39" i="1" s="1"/>
  <c r="E222" i="1"/>
  <c r="D222" i="1"/>
  <c r="K221" i="1"/>
  <c r="H221" i="1"/>
  <c r="G221" i="1"/>
  <c r="I221" i="1" s="1"/>
  <c r="F221" i="1"/>
  <c r="F74" i="1" s="1"/>
  <c r="E221" i="1"/>
  <c r="D221" i="1"/>
  <c r="H220" i="1"/>
  <c r="G220" i="1"/>
  <c r="I220" i="1" s="1"/>
  <c r="E220" i="1"/>
  <c r="D220" i="1"/>
  <c r="H215" i="1"/>
  <c r="G215" i="1"/>
  <c r="F215" i="1"/>
  <c r="E215" i="1"/>
  <c r="D215" i="1"/>
  <c r="H214" i="1"/>
  <c r="H213" i="1" s="1"/>
  <c r="G214" i="1"/>
  <c r="K214" i="1" s="1"/>
  <c r="F214" i="1"/>
  <c r="E214" i="1"/>
  <c r="E213" i="1" s="1"/>
  <c r="D214" i="1"/>
  <c r="D213" i="1" s="1"/>
  <c r="F213" i="1"/>
  <c r="K207" i="1"/>
  <c r="J207" i="1"/>
  <c r="I207" i="1"/>
  <c r="K206" i="1"/>
  <c r="J206" i="1"/>
  <c r="I206" i="1"/>
  <c r="H206" i="1"/>
  <c r="G206" i="1"/>
  <c r="F206" i="1"/>
  <c r="E206" i="1"/>
  <c r="D206" i="1"/>
  <c r="K200" i="1"/>
  <c r="J200" i="1"/>
  <c r="I200" i="1"/>
  <c r="H199" i="1"/>
  <c r="G199" i="1"/>
  <c r="F199" i="1"/>
  <c r="E199" i="1"/>
  <c r="D199" i="1"/>
  <c r="K193" i="1"/>
  <c r="J193" i="1"/>
  <c r="I193" i="1"/>
  <c r="I192" i="1"/>
  <c r="H192" i="1"/>
  <c r="G192" i="1"/>
  <c r="J192" i="1" s="1"/>
  <c r="F192" i="1"/>
  <c r="E192" i="1"/>
  <c r="D192" i="1"/>
  <c r="I186" i="1"/>
  <c r="H186" i="1"/>
  <c r="G186" i="1"/>
  <c r="K186" i="1" s="1"/>
  <c r="F185" i="1"/>
  <c r="E185" i="1"/>
  <c r="D185" i="1"/>
  <c r="K179" i="1"/>
  <c r="J179" i="1"/>
  <c r="I179" i="1"/>
  <c r="H178" i="1"/>
  <c r="G178" i="1"/>
  <c r="F178" i="1"/>
  <c r="E178" i="1"/>
  <c r="D178" i="1"/>
  <c r="J172" i="1"/>
  <c r="H171" i="1"/>
  <c r="G171" i="1"/>
  <c r="F171" i="1"/>
  <c r="E171" i="1"/>
  <c r="D171" i="1"/>
  <c r="K165" i="1"/>
  <c r="J165" i="1"/>
  <c r="I165" i="1"/>
  <c r="I164" i="1"/>
  <c r="H164" i="1"/>
  <c r="G164" i="1"/>
  <c r="K164" i="1" s="1"/>
  <c r="F164" i="1"/>
  <c r="E164" i="1"/>
  <c r="D164" i="1"/>
  <c r="K158" i="1"/>
  <c r="J158" i="1"/>
  <c r="I158" i="1"/>
  <c r="K157" i="1"/>
  <c r="J157" i="1"/>
  <c r="I157" i="1"/>
  <c r="H157" i="1"/>
  <c r="G157" i="1"/>
  <c r="F157" i="1"/>
  <c r="E157" i="1"/>
  <c r="D157" i="1"/>
  <c r="K151" i="1"/>
  <c r="J151" i="1"/>
  <c r="I151" i="1"/>
  <c r="H150" i="1"/>
  <c r="G150" i="1"/>
  <c r="I150" i="1" s="1"/>
  <c r="F150" i="1"/>
  <c r="K150" i="1" s="1"/>
  <c r="E150" i="1"/>
  <c r="D150" i="1"/>
  <c r="K143" i="1"/>
  <c r="J143" i="1"/>
  <c r="I143" i="1"/>
  <c r="H143" i="1"/>
  <c r="G143" i="1"/>
  <c r="F143" i="1"/>
  <c r="E143" i="1"/>
  <c r="D143" i="1"/>
  <c r="K137" i="1"/>
  <c r="J137" i="1"/>
  <c r="I137" i="1"/>
  <c r="I136" i="1"/>
  <c r="H136" i="1"/>
  <c r="G136" i="1"/>
  <c r="J136" i="1" s="1"/>
  <c r="F136" i="1"/>
  <c r="E136" i="1"/>
  <c r="D136" i="1"/>
  <c r="E135" i="1"/>
  <c r="E72" i="1" s="1"/>
  <c r="D135" i="1"/>
  <c r="D72" i="1" s="1"/>
  <c r="E134" i="1"/>
  <c r="D134" i="1"/>
  <c r="E132" i="1"/>
  <c r="E69" i="1" s="1"/>
  <c r="D132" i="1"/>
  <c r="D129" i="1" s="1"/>
  <c r="I129" i="1" s="1"/>
  <c r="E131" i="1"/>
  <c r="D131" i="1"/>
  <c r="I130" i="1"/>
  <c r="G130" i="1"/>
  <c r="F130" i="1"/>
  <c r="F67" i="1" s="1"/>
  <c r="E130" i="1"/>
  <c r="D130" i="1"/>
  <c r="G129" i="1"/>
  <c r="F129" i="1"/>
  <c r="K123" i="1"/>
  <c r="J123" i="1"/>
  <c r="I123" i="1"/>
  <c r="K122" i="1"/>
  <c r="J122" i="1"/>
  <c r="I122" i="1"/>
  <c r="H122" i="1"/>
  <c r="G122" i="1"/>
  <c r="F122" i="1"/>
  <c r="E122" i="1"/>
  <c r="D122" i="1"/>
  <c r="K116" i="1"/>
  <c r="J116" i="1"/>
  <c r="I116" i="1"/>
  <c r="H115" i="1"/>
  <c r="G115" i="1"/>
  <c r="F115" i="1"/>
  <c r="E115" i="1"/>
  <c r="D115" i="1"/>
  <c r="K109" i="1"/>
  <c r="J109" i="1"/>
  <c r="I109" i="1"/>
  <c r="H108" i="1"/>
  <c r="G108" i="1"/>
  <c r="F108" i="1"/>
  <c r="E108" i="1"/>
  <c r="D108" i="1"/>
  <c r="K102" i="1"/>
  <c r="J102" i="1"/>
  <c r="I102" i="1"/>
  <c r="K101" i="1"/>
  <c r="J101" i="1"/>
  <c r="H101" i="1"/>
  <c r="G101" i="1"/>
  <c r="I101" i="1" s="1"/>
  <c r="F101" i="1"/>
  <c r="E101" i="1"/>
  <c r="D101" i="1"/>
  <c r="K95" i="1"/>
  <c r="J95" i="1"/>
  <c r="I95" i="1"/>
  <c r="I94" i="1"/>
  <c r="H94" i="1"/>
  <c r="G94" i="1"/>
  <c r="K94" i="1" s="1"/>
  <c r="F94" i="1"/>
  <c r="E94" i="1"/>
  <c r="D94" i="1"/>
  <c r="K88" i="1"/>
  <c r="J88" i="1"/>
  <c r="I88" i="1"/>
  <c r="K87" i="1"/>
  <c r="J87" i="1"/>
  <c r="I87" i="1"/>
  <c r="H87" i="1"/>
  <c r="G87" i="1"/>
  <c r="E87" i="1"/>
  <c r="D87" i="1"/>
  <c r="H81" i="1"/>
  <c r="G81" i="1"/>
  <c r="J81" i="1" s="1"/>
  <c r="F81" i="1"/>
  <c r="E81" i="1"/>
  <c r="E67" i="1" s="1"/>
  <c r="D81" i="1"/>
  <c r="H80" i="1"/>
  <c r="F80" i="1"/>
  <c r="E80" i="1"/>
  <c r="D80" i="1"/>
  <c r="H79" i="1"/>
  <c r="G79" i="1"/>
  <c r="G43" i="1" s="1"/>
  <c r="D79" i="1"/>
  <c r="D43" i="1" s="1"/>
  <c r="G78" i="1"/>
  <c r="F78" i="1"/>
  <c r="E78" i="1"/>
  <c r="D78" i="1"/>
  <c r="D42" i="1" s="1"/>
  <c r="K77" i="1"/>
  <c r="J77" i="1"/>
  <c r="I77" i="1"/>
  <c r="H77" i="1"/>
  <c r="G77" i="1"/>
  <c r="F77" i="1"/>
  <c r="E77" i="1"/>
  <c r="D77" i="1"/>
  <c r="D41" i="1" s="1"/>
  <c r="I41" i="1" s="1"/>
  <c r="F76" i="1"/>
  <c r="D76" i="1"/>
  <c r="D40" i="1" s="1"/>
  <c r="D75" i="1"/>
  <c r="I75" i="1" s="1"/>
  <c r="E74" i="1"/>
  <c r="E73" i="1" s="1"/>
  <c r="D74" i="1"/>
  <c r="D38" i="1" s="1"/>
  <c r="H72" i="1"/>
  <c r="F72" i="1"/>
  <c r="G70" i="1"/>
  <c r="F70" i="1"/>
  <c r="E70" i="1"/>
  <c r="E27" i="1" s="1"/>
  <c r="D70" i="1"/>
  <c r="G69" i="1"/>
  <c r="D69" i="1"/>
  <c r="F68" i="1"/>
  <c r="F60" i="1" s="1"/>
  <c r="D68" i="1"/>
  <c r="F62" i="1"/>
  <c r="F61" i="1"/>
  <c r="F57" i="1"/>
  <c r="E57" i="1"/>
  <c r="H56" i="1"/>
  <c r="H20" i="1" s="1"/>
  <c r="F56" i="1"/>
  <c r="F51" i="1" s="1"/>
  <c r="D56" i="1"/>
  <c r="H55" i="1"/>
  <c r="G55" i="1"/>
  <c r="F55" i="1"/>
  <c r="D55" i="1" s="1"/>
  <c r="E55" i="1"/>
  <c r="H54" i="1"/>
  <c r="H51" i="1" s="1"/>
  <c r="G54" i="1"/>
  <c r="F54" i="1"/>
  <c r="E54" i="1"/>
  <c r="D54" i="1"/>
  <c r="H53" i="1"/>
  <c r="G53" i="1"/>
  <c r="F53" i="1"/>
  <c r="E53" i="1"/>
  <c r="D53" i="1" s="1"/>
  <c r="D52" i="1"/>
  <c r="D51" i="1"/>
  <c r="H48" i="1"/>
  <c r="G48" i="1"/>
  <c r="F48" i="1"/>
  <c r="E48" i="1"/>
  <c r="D48" i="1"/>
  <c r="H47" i="1"/>
  <c r="H44" i="1" s="1"/>
  <c r="G47" i="1"/>
  <c r="F47" i="1"/>
  <c r="E47" i="1"/>
  <c r="D47" i="1"/>
  <c r="H46" i="1"/>
  <c r="G46" i="1"/>
  <c r="F46" i="1"/>
  <c r="E46" i="1"/>
  <c r="D46" i="1"/>
  <c r="H45" i="1"/>
  <c r="G45" i="1"/>
  <c r="F45" i="1"/>
  <c r="K45" i="1" s="1"/>
  <c r="E45" i="1"/>
  <c r="E44" i="1"/>
  <c r="H43" i="1"/>
  <c r="G42" i="1"/>
  <c r="F42" i="1"/>
  <c r="E42" i="1"/>
  <c r="H41" i="1"/>
  <c r="G41" i="1"/>
  <c r="K41" i="1" s="1"/>
  <c r="F41" i="1"/>
  <c r="E41" i="1"/>
  <c r="F40" i="1"/>
  <c r="E40" i="1"/>
  <c r="E37" i="1" s="1"/>
  <c r="E39" i="1"/>
  <c r="E38" i="1"/>
  <c r="E36" i="1"/>
  <c r="F35" i="1"/>
  <c r="K31" i="1"/>
  <c r="I31" i="1"/>
  <c r="H31" i="1"/>
  <c r="G31" i="1"/>
  <c r="F31" i="1"/>
  <c r="D31" i="1"/>
  <c r="D30" i="1" s="1"/>
  <c r="I30" i="1" s="1"/>
  <c r="H30" i="1"/>
  <c r="G30" i="1"/>
  <c r="F29" i="1"/>
  <c r="E29" i="1"/>
  <c r="F27" i="1"/>
  <c r="F19" i="1" s="1"/>
  <c r="F25" i="1"/>
  <c r="F17" i="1" s="1"/>
  <c r="D25" i="1"/>
  <c r="F20" i="1"/>
  <c r="D20" i="1"/>
  <c r="E60" i="1" l="1"/>
  <c r="F24" i="1"/>
  <c r="F66" i="1"/>
  <c r="F59" i="1"/>
  <c r="F58" i="1" s="1"/>
  <c r="I108" i="1"/>
  <c r="K108" i="1"/>
  <c r="J199" i="1"/>
  <c r="I199" i="1"/>
  <c r="K199" i="1"/>
  <c r="H62" i="1"/>
  <c r="J108" i="1"/>
  <c r="J171" i="1"/>
  <c r="H185" i="1"/>
  <c r="H130" i="1"/>
  <c r="H129" i="1" s="1"/>
  <c r="I276" i="1"/>
  <c r="D73" i="1"/>
  <c r="F44" i="1"/>
  <c r="G80" i="1"/>
  <c r="K130" i="1"/>
  <c r="F220" i="1"/>
  <c r="K220" i="1" s="1"/>
  <c r="H74" i="1"/>
  <c r="D276" i="1"/>
  <c r="H78" i="1"/>
  <c r="H42" i="1" s="1"/>
  <c r="I297" i="1"/>
  <c r="K339" i="1"/>
  <c r="I339" i="1"/>
  <c r="K76" i="1"/>
  <c r="G40" i="1"/>
  <c r="J76" i="1"/>
  <c r="G61" i="1"/>
  <c r="G62" i="1"/>
  <c r="K587" i="1"/>
  <c r="J587" i="1"/>
  <c r="I587" i="1"/>
  <c r="J115" i="1"/>
  <c r="I115" i="1"/>
  <c r="K115" i="1"/>
  <c r="D67" i="1"/>
  <c r="D269" i="1"/>
  <c r="H26" i="1"/>
  <c r="H18" i="1" s="1"/>
  <c r="H61" i="1"/>
  <c r="E24" i="1"/>
  <c r="E66" i="1"/>
  <c r="E59" i="1"/>
  <c r="E58" i="1" s="1"/>
  <c r="G60" i="1"/>
  <c r="D755" i="1"/>
  <c r="I755" i="1" s="1"/>
  <c r="D45" i="1"/>
  <c r="D44" i="1" s="1"/>
  <c r="I76" i="1"/>
  <c r="E26" i="1"/>
  <c r="E18" i="1" s="1"/>
  <c r="E61" i="1"/>
  <c r="K75" i="1"/>
  <c r="G39" i="1"/>
  <c r="J75" i="1"/>
  <c r="J269" i="1"/>
  <c r="K269" i="1"/>
  <c r="I269" i="1"/>
  <c r="H25" i="1"/>
  <c r="D60" i="1"/>
  <c r="D39" i="1"/>
  <c r="D17" i="1" s="1"/>
  <c r="I346" i="1"/>
  <c r="K346" i="1"/>
  <c r="J346" i="1"/>
  <c r="I45" i="1"/>
  <c r="D62" i="1"/>
  <c r="D27" i="1"/>
  <c r="D19" i="1" s="1"/>
  <c r="D37" i="1"/>
  <c r="I81" i="1"/>
  <c r="G67" i="1"/>
  <c r="K81" i="1"/>
  <c r="J214" i="1"/>
  <c r="I214" i="1"/>
  <c r="G213" i="1"/>
  <c r="F38" i="1"/>
  <c r="H75" i="1"/>
  <c r="H39" i="1" s="1"/>
  <c r="K276" i="1"/>
  <c r="F79" i="1"/>
  <c r="F43" i="1" s="1"/>
  <c r="G304" i="1"/>
  <c r="I353" i="1"/>
  <c r="J353" i="1"/>
  <c r="H360" i="1"/>
  <c r="K367" i="1"/>
  <c r="I367" i="1"/>
  <c r="F36" i="1"/>
  <c r="F30" i="1" s="1"/>
  <c r="K30" i="1" s="1"/>
  <c r="F28" i="1"/>
  <c r="D61" i="1"/>
  <c r="D26" i="1"/>
  <c r="D18" i="1" s="1"/>
  <c r="F269" i="1"/>
  <c r="E19" i="1"/>
  <c r="H67" i="1"/>
  <c r="I270" i="1"/>
  <c r="J130" i="1"/>
  <c r="K178" i="1"/>
  <c r="E746" i="1"/>
  <c r="E762" i="1"/>
  <c r="J762" i="1" s="1"/>
  <c r="F742" i="1"/>
  <c r="F741" i="1" s="1"/>
  <c r="F748" i="1"/>
  <c r="J45" i="1"/>
  <c r="E56" i="1"/>
  <c r="E62" i="1"/>
  <c r="E129" i="1"/>
  <c r="J129" i="1" s="1"/>
  <c r="J150" i="1"/>
  <c r="J178" i="1"/>
  <c r="J220" i="1"/>
  <c r="J221" i="1"/>
  <c r="J255" i="1"/>
  <c r="K290" i="1"/>
  <c r="J305" i="1"/>
  <c r="D304" i="1"/>
  <c r="K325" i="1"/>
  <c r="I361" i="1"/>
  <c r="K361" i="1"/>
  <c r="E519" i="1"/>
  <c r="E25" i="1" s="1"/>
  <c r="E17" i="1" s="1"/>
  <c r="K192" i="1"/>
  <c r="I360" i="1"/>
  <c r="K360" i="1"/>
  <c r="G519" i="1"/>
  <c r="I520" i="1"/>
  <c r="K520" i="1"/>
  <c r="J520" i="1"/>
  <c r="K398" i="1"/>
  <c r="K750" i="1"/>
  <c r="J750" i="1"/>
  <c r="I750" i="1"/>
  <c r="G743" i="1"/>
  <c r="E741" i="1"/>
  <c r="E31" i="1"/>
  <c r="J41" i="1"/>
  <c r="J94" i="1"/>
  <c r="K129" i="1"/>
  <c r="K136" i="1"/>
  <c r="J164" i="1"/>
  <c r="J186" i="1"/>
  <c r="K234" i="1"/>
  <c r="J468" i="1"/>
  <c r="K749" i="1"/>
  <c r="D746" i="1"/>
  <c r="D762" i="1"/>
  <c r="G44" i="1"/>
  <c r="G74" i="1"/>
  <c r="I178" i="1"/>
  <c r="G185" i="1"/>
  <c r="J270" i="1"/>
  <c r="F276" i="1"/>
  <c r="I290" i="1"/>
  <c r="I325" i="1"/>
  <c r="I332" i="1"/>
  <c r="H741" i="1"/>
  <c r="J769" i="1"/>
  <c r="K465" i="1"/>
  <c r="K468" i="1"/>
  <c r="K469" i="1"/>
  <c r="K496" i="1"/>
  <c r="K566" i="1"/>
  <c r="K567" i="1"/>
  <c r="K573" i="1"/>
  <c r="K615" i="1"/>
  <c r="K647" i="1"/>
  <c r="K650" i="1"/>
  <c r="J659" i="1"/>
  <c r="J671" i="1"/>
  <c r="K687" i="1"/>
  <c r="D720" i="1"/>
  <c r="D747" i="1"/>
  <c r="D749" i="1"/>
  <c r="I749" i="1" s="1"/>
  <c r="D751" i="1"/>
  <c r="D744" i="1" s="1"/>
  <c r="D745" i="1" s="1"/>
  <c r="G767" i="1"/>
  <c r="G769" i="1"/>
  <c r="J476" i="1"/>
  <c r="G603" i="1"/>
  <c r="G605" i="1"/>
  <c r="I652" i="1"/>
  <c r="D773" i="1"/>
  <c r="K833" i="1"/>
  <c r="D518" i="1"/>
  <c r="D517" i="1" s="1"/>
  <c r="H605" i="1"/>
  <c r="H521" i="1" s="1"/>
  <c r="H27" i="1" s="1"/>
  <c r="H19" i="1" s="1"/>
  <c r="I412" i="1"/>
  <c r="I426" i="1"/>
  <c r="I427" i="1"/>
  <c r="I463" i="1"/>
  <c r="I489" i="1"/>
  <c r="I559" i="1"/>
  <c r="I601" i="1"/>
  <c r="I602" i="1"/>
  <c r="I604" i="1"/>
  <c r="I608" i="1"/>
  <c r="I682" i="1"/>
  <c r="I685" i="1"/>
  <c r="G751" i="1"/>
  <c r="J767" i="1"/>
  <c r="I398" i="1"/>
  <c r="I447" i="1"/>
  <c r="J510" i="1"/>
  <c r="G518" i="1"/>
  <c r="I545" i="1"/>
  <c r="J654" i="1"/>
  <c r="J657" i="1"/>
  <c r="J666" i="1"/>
  <c r="I675" i="1"/>
  <c r="I678" i="1"/>
  <c r="J694" i="1"/>
  <c r="I703" i="1"/>
  <c r="G742" i="1"/>
  <c r="I752" i="1"/>
  <c r="I756" i="1"/>
  <c r="I757" i="1"/>
  <c r="I758" i="1"/>
  <c r="I759" i="1"/>
  <c r="E804" i="1"/>
  <c r="I850" i="1"/>
  <c r="J398" i="1"/>
  <c r="J447" i="1"/>
  <c r="I465" i="1"/>
  <c r="I468" i="1"/>
  <c r="I469" i="1"/>
  <c r="I496" i="1"/>
  <c r="J545" i="1"/>
  <c r="I566" i="1"/>
  <c r="I567" i="1"/>
  <c r="I573" i="1"/>
  <c r="I615" i="1"/>
  <c r="I650" i="1"/>
  <c r="J675" i="1"/>
  <c r="J678" i="1"/>
  <c r="J703" i="1"/>
  <c r="J749" i="1"/>
  <c r="J752" i="1"/>
  <c r="J755" i="1"/>
  <c r="J756" i="1"/>
  <c r="J757" i="1"/>
  <c r="J758" i="1"/>
  <c r="J759" i="1"/>
  <c r="J850" i="1"/>
  <c r="K751" i="1" l="1"/>
  <c r="J751" i="1"/>
  <c r="I751" i="1"/>
  <c r="G744" i="1"/>
  <c r="G741" i="1" s="1"/>
  <c r="G748" i="1"/>
  <c r="I44" i="1"/>
  <c r="J44" i="1"/>
  <c r="K44" i="1"/>
  <c r="I743" i="1"/>
  <c r="K743" i="1"/>
  <c r="J743" i="1"/>
  <c r="K603" i="1"/>
  <c r="J603" i="1"/>
  <c r="I603" i="1"/>
  <c r="G26" i="1"/>
  <c r="J60" i="1"/>
  <c r="K60" i="1"/>
  <c r="I60" i="1"/>
  <c r="G746" i="1"/>
  <c r="I746" i="1" s="1"/>
  <c r="G762" i="1"/>
  <c r="I762" i="1" s="1"/>
  <c r="K762" i="1" s="1"/>
  <c r="I767" i="1"/>
  <c r="K767" i="1" s="1"/>
  <c r="G56" i="1"/>
  <c r="K185" i="1"/>
  <c r="I185" i="1"/>
  <c r="J185" i="1"/>
  <c r="J213" i="1"/>
  <c r="K213" i="1"/>
  <c r="I213" i="1"/>
  <c r="H17" i="1"/>
  <c r="E23" i="1"/>
  <c r="E16" i="1"/>
  <c r="E15" i="1" s="1"/>
  <c r="H73" i="1"/>
  <c r="H38" i="1"/>
  <c r="H37" i="1" s="1"/>
  <c r="I519" i="1"/>
  <c r="I25" i="1" s="1"/>
  <c r="K519" i="1"/>
  <c r="J519" i="1"/>
  <c r="I518" i="1"/>
  <c r="G517" i="1"/>
  <c r="K518" i="1"/>
  <c r="J518" i="1"/>
  <c r="E20" i="1"/>
  <c r="J20" i="1" s="1"/>
  <c r="E51" i="1"/>
  <c r="K39" i="1"/>
  <c r="J39" i="1"/>
  <c r="I39" i="1"/>
  <c r="G25" i="1"/>
  <c r="F16" i="1"/>
  <c r="F15" i="1" s="1"/>
  <c r="F23" i="1"/>
  <c r="K40" i="1"/>
  <c r="I40" i="1"/>
  <c r="J40" i="1"/>
  <c r="K605" i="1"/>
  <c r="G521" i="1"/>
  <c r="J605" i="1"/>
  <c r="I605" i="1"/>
  <c r="K769" i="1"/>
  <c r="I769" i="1"/>
  <c r="H24" i="1"/>
  <c r="H66" i="1"/>
  <c r="H59" i="1"/>
  <c r="H58" i="1" s="1"/>
  <c r="F37" i="1"/>
  <c r="D66" i="1"/>
  <c r="D59" i="1"/>
  <c r="D58" i="1" s="1"/>
  <c r="D24" i="1"/>
  <c r="K62" i="1"/>
  <c r="J62" i="1"/>
  <c r="I62" i="1"/>
  <c r="D742" i="1"/>
  <c r="D741" i="1" s="1"/>
  <c r="D748" i="1"/>
  <c r="E30" i="1"/>
  <c r="J30" i="1" s="1"/>
  <c r="J31" i="1"/>
  <c r="G73" i="1"/>
  <c r="K74" i="1"/>
  <c r="G38" i="1"/>
  <c r="J74" i="1"/>
  <c r="I74" i="1"/>
  <c r="J304" i="1"/>
  <c r="I304" i="1"/>
  <c r="K304" i="1"/>
  <c r="K742" i="1"/>
  <c r="J742" i="1"/>
  <c r="K80" i="1"/>
  <c r="I80" i="1"/>
  <c r="J80" i="1"/>
  <c r="J67" i="1"/>
  <c r="K67" i="1"/>
  <c r="G66" i="1"/>
  <c r="G59" i="1"/>
  <c r="G24" i="1"/>
  <c r="I67" i="1"/>
  <c r="F73" i="1"/>
  <c r="H60" i="1"/>
  <c r="K61" i="1"/>
  <c r="J61" i="1"/>
  <c r="I61" i="1"/>
  <c r="K741" i="1" l="1"/>
  <c r="J741" i="1"/>
  <c r="I517" i="1"/>
  <c r="K517" i="1"/>
  <c r="J517" i="1"/>
  <c r="I521" i="1"/>
  <c r="K521" i="1"/>
  <c r="J521" i="1"/>
  <c r="G27" i="1"/>
  <c r="K748" i="1"/>
  <c r="J748" i="1"/>
  <c r="I748" i="1"/>
  <c r="K38" i="1"/>
  <c r="I38" i="1"/>
  <c r="J38" i="1"/>
  <c r="G37" i="1"/>
  <c r="H23" i="1"/>
  <c r="H16" i="1"/>
  <c r="H15" i="1" s="1"/>
  <c r="K66" i="1"/>
  <c r="J66" i="1"/>
  <c r="I66" i="1"/>
  <c r="I742" i="1"/>
  <c r="I741" i="1" s="1"/>
  <c r="K73" i="1"/>
  <c r="J73" i="1"/>
  <c r="I73" i="1"/>
  <c r="D23" i="1"/>
  <c r="D16" i="1"/>
  <c r="D15" i="1" s="1"/>
  <c r="I26" i="1"/>
  <c r="G18" i="1"/>
  <c r="J26" i="1"/>
  <c r="K26" i="1"/>
  <c r="G17" i="1"/>
  <c r="J25" i="1"/>
  <c r="K25" i="1"/>
  <c r="I744" i="1"/>
  <c r="G745" i="1"/>
  <c r="K744" i="1"/>
  <c r="J744" i="1"/>
  <c r="I24" i="1"/>
  <c r="G23" i="1"/>
  <c r="J24" i="1"/>
  <c r="G16" i="1"/>
  <c r="K24" i="1"/>
  <c r="K59" i="1"/>
  <c r="J59" i="1"/>
  <c r="G58" i="1"/>
  <c r="I59" i="1"/>
  <c r="G20" i="1"/>
  <c r="I20" i="1" s="1"/>
  <c r="K20" i="1" s="1"/>
  <c r="G51" i="1"/>
  <c r="I51" i="1" s="1"/>
  <c r="I56" i="1"/>
  <c r="I745" i="1" l="1"/>
  <c r="K745" i="1"/>
  <c r="J745" i="1"/>
  <c r="I27" i="1"/>
  <c r="J27" i="1"/>
  <c r="G19" i="1"/>
  <c r="K27" i="1"/>
  <c r="I23" i="1"/>
  <c r="J23" i="1"/>
  <c r="K23" i="1"/>
  <c r="I17" i="1"/>
  <c r="J17" i="1"/>
  <c r="K17" i="1"/>
  <c r="K37" i="1"/>
  <c r="J37" i="1"/>
  <c r="I37" i="1"/>
  <c r="K58" i="1"/>
  <c r="J58" i="1"/>
  <c r="I58" i="1"/>
  <c r="I18" i="1"/>
  <c r="J18" i="1"/>
  <c r="K18" i="1"/>
  <c r="I16" i="1"/>
  <c r="G15" i="1"/>
  <c r="J16" i="1"/>
  <c r="K16" i="1"/>
  <c r="I19" i="1" l="1"/>
  <c r="J19" i="1"/>
  <c r="K19" i="1"/>
  <c r="I15" i="1"/>
  <c r="J15" i="1"/>
  <c r="K15" i="1"/>
</calcChain>
</file>

<file path=xl/sharedStrings.xml><?xml version="1.0" encoding="utf-8"?>
<sst xmlns="http://schemas.openxmlformats.org/spreadsheetml/2006/main" count="1338" uniqueCount="194">
  <si>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16</t>
  </si>
  <si>
    <t>Сведения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</si>
  <si>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</si>
  <si>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</si>
  <si>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</si>
  <si>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</si>
  <si>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</si>
  <si>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</si>
  <si>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</si>
  <si>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</si>
  <si>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</si>
  <si>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</si>
  <si>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</si>
  <si>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</si>
  <si>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</si>
  <si>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>Государственная программа Саратовской области «Развитие физической культуры, спорта, туризма и молодежной политики» на 2014 - 2020 годы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</si>
  <si>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</si>
  <si>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</si>
  <si>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</si>
  <si>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</si>
  <si>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</si>
  <si>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</si>
  <si>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</si>
  <si>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</si>
  <si>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</si>
  <si>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</si>
  <si>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министерство социального развития области</t>
  </si>
  <si>
    <t>министерство строительства и жилищно-куммунаоьного хозяйства Саратовской области</t>
  </si>
  <si>
    <t>орган местного самоуправления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</si>
  <si>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</si>
  <si>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 </t>
  </si>
  <si>
    <t>министерство молодежной политики и спорта Саратовской   области</t>
  </si>
  <si>
    <t xml:space="preserve">        Всего </t>
  </si>
  <si>
    <t xml:space="preserve">министерство социального развития области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</si>
  <si>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</si>
  <si>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</si>
  <si>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</si>
  <si>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</si>
  <si>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</si>
  <si>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</si>
  <si>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 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</si>
  <si>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</si>
  <si>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</si>
  <si>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 xml:space="preserve"> контрольное событие 1.2.1. "организация и проведение областных и межмуниципальных официальных физкультурных мероприятий и спортивных мероприятий среди молодежи допризывного и призывного возраста и участие данной категории населения в соревнованиях различного уровня"</t>
  </si>
  <si>
    <t xml:space="preserve"> контрольное событие 1.2.2. "организация и проведение мероприятий среди лиц, находящихся в местах лишения свободы на территории области"</t>
  </si>
  <si>
    <t xml:space="preserve"> контрольное событие 1.2.3. "организация и проведение областных и межмуниципальных официальных физкультурных мероприятий и спортивных мероприятий среди ветеранов и их участие  в соревнованиях различного уровня"</t>
  </si>
  <si>
    <t>контрольное событие 1.2.4. "организация и проведение областных и межмуниципальных официальных физкультурных мероприятий и спортивных мероприятий, посвященных приздничным и знаменательным датам"</t>
  </si>
  <si>
    <t xml:space="preserve"> контрольное событие 1.2.5. "Организация и проведение межмуниципальных, областных , окружных физкультурных и спортивно-массовых мероприятий и тренировочных мероприятий, а также обеспечение участия разных социальных и возрасных групп населения области в соревнованиях различного уровня"</t>
  </si>
  <si>
    <t>контрольное событие  1.2.6.  "Развитие игровых видов спорта (баскетбол,волейбол,футбол, мини-футбол) среди учащихся образовательных учреждений области"</t>
  </si>
  <si>
    <t>контрольное событие 1.2.7. "Организация и проведение областных и межмуниципальных официальных физкультурных мероприятий и спортивных мероприятий среди сельского населения области и участие данной категории населения в соревнованиях различного уровня"</t>
  </si>
  <si>
    <t>контрольное событие  1.2.8. "Организация и проведение областных и межмуниципальных официальных физкультурных мероприятий"</t>
  </si>
  <si>
    <t xml:space="preserve"> контрольное событие 1.2.9. Спортивно - туристический лагерь ПФО "Туриада"</t>
  </si>
  <si>
    <t>контрольное событие 1.2.11 Информационное обеспечение физкультурно-массовых мероприятий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</si>
  <si>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</si>
  <si>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</si>
  <si>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</si>
  <si>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</si>
  <si>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</si>
  <si>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</si>
  <si>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</si>
  <si>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</si>
  <si>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</si>
  <si>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</si>
  <si>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</si>
  <si>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</si>
  <si>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</si>
  <si>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</si>
  <si>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</si>
  <si>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</si>
  <si>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</si>
  <si>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</si>
  <si>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4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</si>
  <si>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</si>
  <si>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</si>
  <si>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</si>
  <si>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</si>
  <si>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</si>
  <si>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</si>
  <si>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</si>
  <si>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</si>
  <si>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1.9 «Государственная поддержка организаций, представляющих физкультурно-спортивные услуги"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</si>
  <si>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</si>
  <si>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</si>
  <si>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министерство молодежной политики и спорта и Саратовской области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</si>
  <si>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</si>
  <si>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</si>
  <si>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министерство молодежной политики и спорта и  области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</si>
  <si>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</si>
  <si>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</si>
  <si>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</si>
  <si>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</si>
  <si>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</si>
  <si>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контрольное событие 2.2.5. "Участие в соответствии с законодательством в международных и региональных туристских выставках и ярмарках, в семинарах, конференциях, форумах, круглых столах, совещаниях, заседаниях. Организация мероприятий туристской направленности на территории области"</t>
  </si>
  <si>
    <t>контрольное событие 2.2.6. 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</si>
  <si>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2.2.8  Организация рекламных туров на теплоходах для участия II Международного форума "Среда для жизни квартира и город"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</si>
  <si>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</si>
  <si>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</si>
  <si>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</si>
  <si>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</si>
  <si>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</si>
  <si>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контрольное событие 3.1.4 "Проведение праздничного мероприятия "Территория молодежи"</t>
  </si>
  <si>
    <t xml:space="preserve">контрольное событие 3.1.5 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</si>
  <si>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</si>
  <si>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</si>
  <si>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3.2.3 "Организация и проведение областного молодежного конкурса "Прорыв года"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</si>
  <si>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</si>
  <si>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</si>
  <si>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</si>
  <si>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r>
      <t>контрольное событие 3.4.1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Организация и проведение областного фестиваля «Студенческая весна»</t>
    </r>
  </si>
  <si>
    <t xml:space="preserve">контрольное событие 3.4.2  Проведение областных турниров КВН, обеспечение участия представителей области во всероссийских турнирах КВН </t>
  </si>
  <si>
    <t>контрольное событие 3.4.3 "Организация и проведение областного конкурса красоты, грация и творчество "Мисс и Мистер Студенчества"</t>
  </si>
  <si>
    <t>контрольное событие 3.4.4 "Организация мероприятий, реализация программ, проектов, направленных на поддержку молодежного предпринимательства"</t>
  </si>
  <si>
    <t>контрольное событие 3.4.5 "Организация участия делегации Саратовской области во Всероссийском фестивале "Российская студенческая весна"</t>
  </si>
  <si>
    <t xml:space="preserve">Контрольное событие 3.4.6 Проведение игровых мероприятий, образовательных курсов, конкурсов среди старшеклассников в возрасте 14-17 лет </t>
  </si>
  <si>
    <t>Контрольное событие 3.4.7 Проведение информационной кампании, направленной на вовлечение молодежи в предпринимательскую деятельность</t>
  </si>
  <si>
    <t>Контрольное событие 3.4.8 Проведение регионального этапа всероссийского конкурса "Молодой предприниматель России"</t>
  </si>
  <si>
    <t>Контрольное событие 3.4.9 Отбор физических лиц в возрасте до 30 лет (включительно), имеющих способность к занятию предпринимательской деятельности деятельностью, с целью прохождения обучения по образовательным программам, направленным на приобретение навыков ведения бизнеса и создания малых и средних предприятий</t>
  </si>
  <si>
    <t>Контрольное событие 3.4.10 Организация обучения физических лиц в возрасте до 30 лет по образовательным программам, направленным на приобретениенавыков ведения бизнеса и создания малых и средних предприятий</t>
  </si>
  <si>
    <t>Контрольное событие 3.4.11 Проведение конкурсов бизнес-пректов</t>
  </si>
  <si>
    <t>Контрольное событие 3.4.12 Оказание консультациооных услуг молодым предпринимателям</t>
  </si>
  <si>
    <t>Контрольное событие 3.4.13 Обеспечение участия в межрегиональных, общероссийских международных мероприятих, направленных на поддержку и развитие молодежного предпринимательства</t>
  </si>
  <si>
    <t>Контрольное событие 3.4.14 Осуществление мониторинга эффективности мероприятий, направленных на вовлечение молодежи в предпринимательскую деятельность</t>
  </si>
  <si>
    <t>Контрольное событие 3.4.15 Организация и проведение рок фестиваля "Желтая гора"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</si>
  <si>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</si>
  <si>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</si>
  <si>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 xml:space="preserve">контрольное событие 3.6.1 Организация и проведение торжественного мероприятия, посвященного закрытию Года добровольца (волонтера) России в Саратовской области </t>
  </si>
  <si>
    <t>Основное мероприятие 3.7 Государственная поддержка победителей конкурсов молодежных проектов</t>
  </si>
  <si>
    <t>подпрограмма  4 «Развитие материально-технической базы спорта"»</t>
  </si>
  <si>
    <t>Орган местного самоуправления</t>
  </si>
  <si>
    <t xml:space="preserve">Основное мероприятие 4.1 "Строительство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Федерации" </t>
  </si>
  <si>
    <t>Министерство молодежной политики и спорта Саратовской области, органы местного самоуправления</t>
  </si>
  <si>
    <t>Контрольное событие 4.1.5 Предоставление субсидии на строительство малобюджетных физкультурно-спортивных объектов шаговой доступности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в том числе на строительство стадиона "Юность " в городе Ершове</t>
  </si>
  <si>
    <t>Контрольное событие 4.1.10 "Строительство спортивной площадки г.Красный кут</t>
  </si>
  <si>
    <t>Основное мероприятие 4.2 г.Саратов, Дворец водных видов спорта"</t>
  </si>
  <si>
    <t>Основное мероприятие 4.3 Строительство физкультурно-оздоровительных комплексов" в т.ч.</t>
  </si>
  <si>
    <t xml:space="preserve"> </t>
  </si>
  <si>
    <t xml:space="preserve"> Органы местного самоуправления</t>
  </si>
  <si>
    <t>Контрольное событие 4.3.1   р.п. Татищево Строительство многофункуионального физкультурно-оздоровительного комплекса</t>
  </si>
  <si>
    <t>Основное мероприятие 4.4 "Закупка спортивного обоорудования для специализированных детско-юношеских спортивных школ олимпийского резерва и училища олимпийского резерва"</t>
  </si>
  <si>
    <t>Министерство молодежной политики и спорта Саратовской области</t>
  </si>
  <si>
    <t>Основное мероприятие 4.5 "Предоставление субсидии бюджетам муниципальных районов области на закупку комплектов искусственных покрытий для футбольный полей для спортивных дектско-юношеских школ области, включая их доставку и сертификацию полей"</t>
  </si>
  <si>
    <t>Основное мероприятие 4.7. "Укрепление материально технической базы государственных учреждений"</t>
  </si>
  <si>
    <t>Контрольное событие 4.7.1 Проведение ремонтных работ, оформление пректно-сметной документации, приобретение инвентаря и оборудования (в т.ч. Спортивного) государственными учреждениями подведомственных министерству молодежной политики, спорта туризма области</t>
  </si>
  <si>
    <t>Основное мероприятие 4.12. "Реализация мероприятие по подготовке и проведению чемпионата мира по футболу в 2018 году в Российской Федерации"</t>
  </si>
  <si>
    <t>министерство молодежной политики и спорта саратовской области, органы местного самоуправления</t>
  </si>
  <si>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</si>
  <si>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9 месяцев 2018 года (физическая культура/спорт)                                                                                                                    по министерству молодежной политики, спорту и туризму области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</si>
  <si>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</si>
  <si>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</si>
  <si>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Причины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</si>
  <si>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</si>
  <si>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</si>
  <si>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</si>
  <si>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</si>
  <si>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всего</t>
  </si>
  <si>
    <t>в том числе за счет целевых средств</t>
  </si>
  <si>
    <t>За счет средств областного бюджета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</si>
  <si>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</si>
  <si>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</si>
  <si>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</si>
  <si>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</si>
  <si>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</si>
  <si>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</si>
  <si>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</si>
  <si>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</si>
  <si>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</si>
  <si>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</si>
  <si>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</si>
  <si>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</si>
  <si>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</si>
  <si>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</si>
  <si>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</si>
  <si>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</si>
  <si>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16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</si>
  <si>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</si>
  <si>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Наименование государственной работы</t>
  </si>
  <si>
    <t>"Пропаганда физической культуры, спорта и здорового образа жизни"</t>
  </si>
  <si>
    <t>Единица измерения объема государственной работы</t>
  </si>
  <si>
    <t>-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</si>
  <si>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</si>
  <si>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</si>
  <si>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</si>
  <si>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</si>
  <si>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</si>
  <si>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</si>
  <si>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</si>
  <si>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</si>
  <si>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</si>
  <si>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</si>
  <si>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</si>
  <si>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</si>
  <si>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затраты на содержание имущества учреждения, не используемого для оказания государственных услуг (выполнения работ0 и для общехозяйственных нужд (далее - не используемое для выполнения государственного задания имущество</t>
  </si>
  <si>
    <t>Всего по подпрограмме:</t>
  </si>
  <si>
    <t>о расходах на реализацию государственной программы Саратовской области "Развитие физической культуры, спорта, туризма и молодежной политики"  на 2014 - 2020 гг за 9 месяцев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</si>
</sst>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3" xfId="0" applyFont="1" applyBorder="1" applyAlignment="1">
      <alignment horizontal="right"/>
    </xf>
    <xf numFmtId="0" fontId="3" fillId="0" borderId="4" xfId="0" applyFont="1" applyBorder="1"/>
    <xf numFmtId="0" fontId="3" fillId="0" borderId="4" xfId="0" applyFont="1" applyBorder="1" applyAlignment="1">
      <alignment vertical="top"/>
    </xf>
    <xf numFmtId="0" fontId="3" fillId="0" borderId="0" xfId="0" applyFont="1"/>
    <xf numFmtId="0" fontId="0" fillId="0" borderId="5" xfId="0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10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/>
    <xf numFmtId="0" fontId="3" fillId="0" borderId="8" xfId="0" applyFont="1" applyFill="1" applyBorder="1" applyAlignment="1">
      <alignment vertical="top"/>
    </xf>
    <xf numFmtId="0" fontId="3" fillId="0" borderId="8" xfId="0" applyFont="1" applyBorder="1"/>
    <xf numFmtId="0" fontId="4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Border="1"/>
    <xf numFmtId="164" fontId="4" fillId="0" borderId="4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2" fillId="0" borderId="4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/>
    <xf numFmtId="164" fontId="3" fillId="0" borderId="4" xfId="0" applyNumberFormat="1" applyFont="1" applyFill="1" applyBorder="1" applyAlignment="1">
      <alignment horizontal="center" vertical="top"/>
    </xf>
    <xf numFmtId="164" fontId="3" fillId="0" borderId="0" xfId="0" applyNumberFormat="1" applyFont="1"/>
    <xf numFmtId="164" fontId="4" fillId="0" borderId="4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164" fontId="4" fillId="0" borderId="4" xfId="0" applyNumberFormat="1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Fill="1"/>
    <xf numFmtId="164" fontId="2" fillId="0" borderId="3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/>
    <xf numFmtId="0" fontId="0" fillId="0" borderId="4" xfId="0" applyFill="1" applyBorder="1"/>
    <xf numFmtId="0" fontId="0" fillId="0" borderId="4" xfId="0" applyFill="1" applyBorder="1" applyAlignment="1">
      <alignment horizontal="left" vertical="center" wrapText="1"/>
    </xf>
    <xf numFmtId="164" fontId="0" fillId="0" borderId="4" xfId="0" applyNumberFormat="1" applyFill="1" applyBorder="1"/>
    <xf numFmtId="164" fontId="0" fillId="0" borderId="0" xfId="0" applyNumberFormat="1" applyFill="1" applyBorder="1"/>
    <xf numFmtId="1" fontId="0" fillId="0" borderId="4" xfId="0" applyNumberFormat="1" applyFill="1" applyBorder="1"/>
    <xf numFmtId="2" fontId="0" fillId="0" borderId="4" xfId="0" applyNumberFormat="1" applyFill="1" applyBorder="1"/>
    <xf numFmtId="2" fontId="0" fillId="0" borderId="0" xfId="0" applyNumberFormat="1" applyFill="1" applyBorder="1"/>
    <xf numFmtId="0" fontId="0" fillId="0" borderId="0" xfId="0" applyBorder="1"/>
    <xf numFmtId="0" fontId="0" fillId="0" borderId="12" xfId="0" applyBorder="1" applyAlignment="1">
      <alignment wrapText="1"/>
    </xf>
    <xf numFmtId="0" fontId="0" fillId="0" borderId="12" xfId="0" applyFill="1" applyBorder="1"/>
    <xf numFmtId="0" fontId="0" fillId="0" borderId="0" xfId="0" applyFill="1" applyBorder="1"/>
    <xf numFmtId="49" fontId="0" fillId="0" borderId="4" xfId="0" applyNumberFormat="1" applyFill="1" applyBorder="1" applyAlignment="1">
      <alignment horizontal="right"/>
    </xf>
    <xf numFmtId="164" fontId="0" fillId="0" borderId="5" xfId="0" applyNumberForma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2" fontId="11" fillId="0" borderId="4" xfId="0" applyNumberFormat="1" applyFont="1" applyFill="1" applyBorder="1"/>
    <xf numFmtId="0" fontId="1" fillId="0" borderId="0" xfId="0" applyFont="1"/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2" fontId="1" fillId="0" borderId="4" xfId="0" applyNumberFormat="1" applyFont="1" applyFill="1" applyBorder="1"/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8"/>
  <sheetViews>
    <sheetView topLeftCell="A2" zoomScale="80" zoomScaleNormal="80" workbookViewId="0">
      <selection activeCell="A9" sqref="A9"/>
    </sheetView>
  </sheetViews>
  <sheetFormatPr defaultColWidth="21.7109375" defaultRowHeight="18.75" x14ac:dyDescent="0.3"/>
  <cols>
    <col min="1" max="1" width="31.7109375" style="3" customWidth="1"/>
    <col min="2" max="2" width="21.7109375" style="45"/>
    <col min="3" max="3" width="28" style="2" customWidth="1"/>
    <col min="4" max="4" width="18" style="2" customWidth="1"/>
    <col min="5" max="5" width="18.42578125" style="2" customWidth="1"/>
    <col min="6" max="7" width="19" style="2" customWidth="1"/>
    <col min="8" max="8" width="18.42578125" style="2" customWidth="1"/>
    <col min="9" max="9" width="16" style="3" customWidth="1"/>
    <col min="10" max="10" width="15.28515625" style="3" customWidth="1"/>
    <col min="11" max="11" width="18" style="4" customWidth="1"/>
    <col min="12" max="256" width="21.7109375" style="4"/>
    <col min="257" max="257" width="31.7109375" style="4" customWidth="1"/>
    <col min="258" max="258" width="21.7109375" style="4"/>
    <col min="259" max="259" width="28" style="4" customWidth="1"/>
    <col min="260" max="260" width="18" style="4" customWidth="1"/>
    <col min="261" max="261" width="18.42578125" style="4" customWidth="1"/>
    <col min="262" max="263" width="19" style="4" customWidth="1"/>
    <col min="264" max="264" width="18.42578125" style="4" customWidth="1"/>
    <col min="265" max="265" width="16" style="4" customWidth="1"/>
    <col min="266" max="266" width="15.28515625" style="4" customWidth="1"/>
    <col min="267" max="267" width="18" style="4" customWidth="1"/>
    <col min="268" max="512" width="21.7109375" style="4"/>
    <col min="513" max="513" width="31.7109375" style="4" customWidth="1"/>
    <col min="514" max="514" width="21.7109375" style="4"/>
    <col min="515" max="515" width="28" style="4" customWidth="1"/>
    <col min="516" max="516" width="18" style="4" customWidth="1"/>
    <col min="517" max="517" width="18.42578125" style="4" customWidth="1"/>
    <col min="518" max="519" width="19" style="4" customWidth="1"/>
    <col min="520" max="520" width="18.42578125" style="4" customWidth="1"/>
    <col min="521" max="521" width="16" style="4" customWidth="1"/>
    <col min="522" max="522" width="15.28515625" style="4" customWidth="1"/>
    <col min="523" max="523" width="18" style="4" customWidth="1"/>
    <col min="524" max="768" width="21.7109375" style="4"/>
    <col min="769" max="769" width="31.7109375" style="4" customWidth="1"/>
    <col min="770" max="770" width="21.7109375" style="4"/>
    <col min="771" max="771" width="28" style="4" customWidth="1"/>
    <col min="772" max="772" width="18" style="4" customWidth="1"/>
    <col min="773" max="773" width="18.42578125" style="4" customWidth="1"/>
    <col min="774" max="775" width="19" style="4" customWidth="1"/>
    <col min="776" max="776" width="18.42578125" style="4" customWidth="1"/>
    <col min="777" max="777" width="16" style="4" customWidth="1"/>
    <col min="778" max="778" width="15.28515625" style="4" customWidth="1"/>
    <col min="779" max="779" width="18" style="4" customWidth="1"/>
    <col min="780" max="1024" width="21.7109375" style="4"/>
    <col min="1025" max="1025" width="31.7109375" style="4" customWidth="1"/>
    <col min="1026" max="1026" width="21.7109375" style="4"/>
    <col min="1027" max="1027" width="28" style="4" customWidth="1"/>
    <col min="1028" max="1028" width="18" style="4" customWidth="1"/>
    <col min="1029" max="1029" width="18.42578125" style="4" customWidth="1"/>
    <col min="1030" max="1031" width="19" style="4" customWidth="1"/>
    <col min="1032" max="1032" width="18.42578125" style="4" customWidth="1"/>
    <col min="1033" max="1033" width="16" style="4" customWidth="1"/>
    <col min="1034" max="1034" width="15.28515625" style="4" customWidth="1"/>
    <col min="1035" max="1035" width="18" style="4" customWidth="1"/>
    <col min="1036" max="1280" width="21.7109375" style="4"/>
    <col min="1281" max="1281" width="31.7109375" style="4" customWidth="1"/>
    <col min="1282" max="1282" width="21.7109375" style="4"/>
    <col min="1283" max="1283" width="28" style="4" customWidth="1"/>
    <col min="1284" max="1284" width="18" style="4" customWidth="1"/>
    <col min="1285" max="1285" width="18.42578125" style="4" customWidth="1"/>
    <col min="1286" max="1287" width="19" style="4" customWidth="1"/>
    <col min="1288" max="1288" width="18.42578125" style="4" customWidth="1"/>
    <col min="1289" max="1289" width="16" style="4" customWidth="1"/>
    <col min="1290" max="1290" width="15.28515625" style="4" customWidth="1"/>
    <col min="1291" max="1291" width="18" style="4" customWidth="1"/>
    <col min="1292" max="1536" width="21.7109375" style="4"/>
    <col min="1537" max="1537" width="31.7109375" style="4" customWidth="1"/>
    <col min="1538" max="1538" width="21.7109375" style="4"/>
    <col min="1539" max="1539" width="28" style="4" customWidth="1"/>
    <col min="1540" max="1540" width="18" style="4" customWidth="1"/>
    <col min="1541" max="1541" width="18.42578125" style="4" customWidth="1"/>
    <col min="1542" max="1543" width="19" style="4" customWidth="1"/>
    <col min="1544" max="1544" width="18.42578125" style="4" customWidth="1"/>
    <col min="1545" max="1545" width="16" style="4" customWidth="1"/>
    <col min="1546" max="1546" width="15.28515625" style="4" customWidth="1"/>
    <col min="1547" max="1547" width="18" style="4" customWidth="1"/>
    <col min="1548" max="1792" width="21.7109375" style="4"/>
    <col min="1793" max="1793" width="31.7109375" style="4" customWidth="1"/>
    <col min="1794" max="1794" width="21.7109375" style="4"/>
    <col min="1795" max="1795" width="28" style="4" customWidth="1"/>
    <col min="1796" max="1796" width="18" style="4" customWidth="1"/>
    <col min="1797" max="1797" width="18.42578125" style="4" customWidth="1"/>
    <col min="1798" max="1799" width="19" style="4" customWidth="1"/>
    <col min="1800" max="1800" width="18.42578125" style="4" customWidth="1"/>
    <col min="1801" max="1801" width="16" style="4" customWidth="1"/>
    <col min="1802" max="1802" width="15.28515625" style="4" customWidth="1"/>
    <col min="1803" max="1803" width="18" style="4" customWidth="1"/>
    <col min="1804" max="2048" width="21.7109375" style="4"/>
    <col min="2049" max="2049" width="31.7109375" style="4" customWidth="1"/>
    <col min="2050" max="2050" width="21.7109375" style="4"/>
    <col min="2051" max="2051" width="28" style="4" customWidth="1"/>
    <col min="2052" max="2052" width="18" style="4" customWidth="1"/>
    <col min="2053" max="2053" width="18.42578125" style="4" customWidth="1"/>
    <col min="2054" max="2055" width="19" style="4" customWidth="1"/>
    <col min="2056" max="2056" width="18.42578125" style="4" customWidth="1"/>
    <col min="2057" max="2057" width="16" style="4" customWidth="1"/>
    <col min="2058" max="2058" width="15.28515625" style="4" customWidth="1"/>
    <col min="2059" max="2059" width="18" style="4" customWidth="1"/>
    <col min="2060" max="2304" width="21.7109375" style="4"/>
    <col min="2305" max="2305" width="31.7109375" style="4" customWidth="1"/>
    <col min="2306" max="2306" width="21.7109375" style="4"/>
    <col min="2307" max="2307" width="28" style="4" customWidth="1"/>
    <col min="2308" max="2308" width="18" style="4" customWidth="1"/>
    <col min="2309" max="2309" width="18.42578125" style="4" customWidth="1"/>
    <col min="2310" max="2311" width="19" style="4" customWidth="1"/>
    <col min="2312" max="2312" width="18.42578125" style="4" customWidth="1"/>
    <col min="2313" max="2313" width="16" style="4" customWidth="1"/>
    <col min="2314" max="2314" width="15.28515625" style="4" customWidth="1"/>
    <col min="2315" max="2315" width="18" style="4" customWidth="1"/>
    <col min="2316" max="2560" width="21.7109375" style="4"/>
    <col min="2561" max="2561" width="31.7109375" style="4" customWidth="1"/>
    <col min="2562" max="2562" width="21.7109375" style="4"/>
    <col min="2563" max="2563" width="28" style="4" customWidth="1"/>
    <col min="2564" max="2564" width="18" style="4" customWidth="1"/>
    <col min="2565" max="2565" width="18.42578125" style="4" customWidth="1"/>
    <col min="2566" max="2567" width="19" style="4" customWidth="1"/>
    <col min="2568" max="2568" width="18.42578125" style="4" customWidth="1"/>
    <col min="2569" max="2569" width="16" style="4" customWidth="1"/>
    <col min="2570" max="2570" width="15.28515625" style="4" customWidth="1"/>
    <col min="2571" max="2571" width="18" style="4" customWidth="1"/>
    <col min="2572" max="2816" width="21.7109375" style="4"/>
    <col min="2817" max="2817" width="31.7109375" style="4" customWidth="1"/>
    <col min="2818" max="2818" width="21.7109375" style="4"/>
    <col min="2819" max="2819" width="28" style="4" customWidth="1"/>
    <col min="2820" max="2820" width="18" style="4" customWidth="1"/>
    <col min="2821" max="2821" width="18.42578125" style="4" customWidth="1"/>
    <col min="2822" max="2823" width="19" style="4" customWidth="1"/>
    <col min="2824" max="2824" width="18.42578125" style="4" customWidth="1"/>
    <col min="2825" max="2825" width="16" style="4" customWidth="1"/>
    <col min="2826" max="2826" width="15.28515625" style="4" customWidth="1"/>
    <col min="2827" max="2827" width="18" style="4" customWidth="1"/>
    <col min="2828" max="3072" width="21.7109375" style="4"/>
    <col min="3073" max="3073" width="31.7109375" style="4" customWidth="1"/>
    <col min="3074" max="3074" width="21.7109375" style="4"/>
    <col min="3075" max="3075" width="28" style="4" customWidth="1"/>
    <col min="3076" max="3076" width="18" style="4" customWidth="1"/>
    <col min="3077" max="3077" width="18.42578125" style="4" customWidth="1"/>
    <col min="3078" max="3079" width="19" style="4" customWidth="1"/>
    <col min="3080" max="3080" width="18.42578125" style="4" customWidth="1"/>
    <col min="3081" max="3081" width="16" style="4" customWidth="1"/>
    <col min="3082" max="3082" width="15.28515625" style="4" customWidth="1"/>
    <col min="3083" max="3083" width="18" style="4" customWidth="1"/>
    <col min="3084" max="3328" width="21.7109375" style="4"/>
    <col min="3329" max="3329" width="31.7109375" style="4" customWidth="1"/>
    <col min="3330" max="3330" width="21.7109375" style="4"/>
    <col min="3331" max="3331" width="28" style="4" customWidth="1"/>
    <col min="3332" max="3332" width="18" style="4" customWidth="1"/>
    <col min="3333" max="3333" width="18.42578125" style="4" customWidth="1"/>
    <col min="3334" max="3335" width="19" style="4" customWidth="1"/>
    <col min="3336" max="3336" width="18.42578125" style="4" customWidth="1"/>
    <col min="3337" max="3337" width="16" style="4" customWidth="1"/>
    <col min="3338" max="3338" width="15.28515625" style="4" customWidth="1"/>
    <col min="3339" max="3339" width="18" style="4" customWidth="1"/>
    <col min="3340" max="3584" width="21.7109375" style="4"/>
    <col min="3585" max="3585" width="31.7109375" style="4" customWidth="1"/>
    <col min="3586" max="3586" width="21.7109375" style="4"/>
    <col min="3587" max="3587" width="28" style="4" customWidth="1"/>
    <col min="3588" max="3588" width="18" style="4" customWidth="1"/>
    <col min="3589" max="3589" width="18.42578125" style="4" customWidth="1"/>
    <col min="3590" max="3591" width="19" style="4" customWidth="1"/>
    <col min="3592" max="3592" width="18.42578125" style="4" customWidth="1"/>
    <col min="3593" max="3593" width="16" style="4" customWidth="1"/>
    <col min="3594" max="3594" width="15.28515625" style="4" customWidth="1"/>
    <col min="3595" max="3595" width="18" style="4" customWidth="1"/>
    <col min="3596" max="3840" width="21.7109375" style="4"/>
    <col min="3841" max="3841" width="31.7109375" style="4" customWidth="1"/>
    <col min="3842" max="3842" width="21.7109375" style="4"/>
    <col min="3843" max="3843" width="28" style="4" customWidth="1"/>
    <col min="3844" max="3844" width="18" style="4" customWidth="1"/>
    <col min="3845" max="3845" width="18.42578125" style="4" customWidth="1"/>
    <col min="3846" max="3847" width="19" style="4" customWidth="1"/>
    <col min="3848" max="3848" width="18.42578125" style="4" customWidth="1"/>
    <col min="3849" max="3849" width="16" style="4" customWidth="1"/>
    <col min="3850" max="3850" width="15.28515625" style="4" customWidth="1"/>
    <col min="3851" max="3851" width="18" style="4" customWidth="1"/>
    <col min="3852" max="4096" width="21.7109375" style="4"/>
    <col min="4097" max="4097" width="31.7109375" style="4" customWidth="1"/>
    <col min="4098" max="4098" width="21.7109375" style="4"/>
    <col min="4099" max="4099" width="28" style="4" customWidth="1"/>
    <col min="4100" max="4100" width="18" style="4" customWidth="1"/>
    <col min="4101" max="4101" width="18.42578125" style="4" customWidth="1"/>
    <col min="4102" max="4103" width="19" style="4" customWidth="1"/>
    <col min="4104" max="4104" width="18.42578125" style="4" customWidth="1"/>
    <col min="4105" max="4105" width="16" style="4" customWidth="1"/>
    <col min="4106" max="4106" width="15.28515625" style="4" customWidth="1"/>
    <col min="4107" max="4107" width="18" style="4" customWidth="1"/>
    <col min="4108" max="4352" width="21.7109375" style="4"/>
    <col min="4353" max="4353" width="31.7109375" style="4" customWidth="1"/>
    <col min="4354" max="4354" width="21.7109375" style="4"/>
    <col min="4355" max="4355" width="28" style="4" customWidth="1"/>
    <col min="4356" max="4356" width="18" style="4" customWidth="1"/>
    <col min="4357" max="4357" width="18.42578125" style="4" customWidth="1"/>
    <col min="4358" max="4359" width="19" style="4" customWidth="1"/>
    <col min="4360" max="4360" width="18.42578125" style="4" customWidth="1"/>
    <col min="4361" max="4361" width="16" style="4" customWidth="1"/>
    <col min="4362" max="4362" width="15.28515625" style="4" customWidth="1"/>
    <col min="4363" max="4363" width="18" style="4" customWidth="1"/>
    <col min="4364" max="4608" width="21.7109375" style="4"/>
    <col min="4609" max="4609" width="31.7109375" style="4" customWidth="1"/>
    <col min="4610" max="4610" width="21.7109375" style="4"/>
    <col min="4611" max="4611" width="28" style="4" customWidth="1"/>
    <col min="4612" max="4612" width="18" style="4" customWidth="1"/>
    <col min="4613" max="4613" width="18.42578125" style="4" customWidth="1"/>
    <col min="4614" max="4615" width="19" style="4" customWidth="1"/>
    <col min="4616" max="4616" width="18.42578125" style="4" customWidth="1"/>
    <col min="4617" max="4617" width="16" style="4" customWidth="1"/>
    <col min="4618" max="4618" width="15.28515625" style="4" customWidth="1"/>
    <col min="4619" max="4619" width="18" style="4" customWidth="1"/>
    <col min="4620" max="4864" width="21.7109375" style="4"/>
    <col min="4865" max="4865" width="31.7109375" style="4" customWidth="1"/>
    <col min="4866" max="4866" width="21.7109375" style="4"/>
    <col min="4867" max="4867" width="28" style="4" customWidth="1"/>
    <col min="4868" max="4868" width="18" style="4" customWidth="1"/>
    <col min="4869" max="4869" width="18.42578125" style="4" customWidth="1"/>
    <col min="4870" max="4871" width="19" style="4" customWidth="1"/>
    <col min="4872" max="4872" width="18.42578125" style="4" customWidth="1"/>
    <col min="4873" max="4873" width="16" style="4" customWidth="1"/>
    <col min="4874" max="4874" width="15.28515625" style="4" customWidth="1"/>
    <col min="4875" max="4875" width="18" style="4" customWidth="1"/>
    <col min="4876" max="5120" width="21.7109375" style="4"/>
    <col min="5121" max="5121" width="31.7109375" style="4" customWidth="1"/>
    <col min="5122" max="5122" width="21.7109375" style="4"/>
    <col min="5123" max="5123" width="28" style="4" customWidth="1"/>
    <col min="5124" max="5124" width="18" style="4" customWidth="1"/>
    <col min="5125" max="5125" width="18.42578125" style="4" customWidth="1"/>
    <col min="5126" max="5127" width="19" style="4" customWidth="1"/>
    <col min="5128" max="5128" width="18.42578125" style="4" customWidth="1"/>
    <col min="5129" max="5129" width="16" style="4" customWidth="1"/>
    <col min="5130" max="5130" width="15.28515625" style="4" customWidth="1"/>
    <col min="5131" max="5131" width="18" style="4" customWidth="1"/>
    <col min="5132" max="5376" width="21.7109375" style="4"/>
    <col min="5377" max="5377" width="31.7109375" style="4" customWidth="1"/>
    <col min="5378" max="5378" width="21.7109375" style="4"/>
    <col min="5379" max="5379" width="28" style="4" customWidth="1"/>
    <col min="5380" max="5380" width="18" style="4" customWidth="1"/>
    <col min="5381" max="5381" width="18.42578125" style="4" customWidth="1"/>
    <col min="5382" max="5383" width="19" style="4" customWidth="1"/>
    <col min="5384" max="5384" width="18.42578125" style="4" customWidth="1"/>
    <col min="5385" max="5385" width="16" style="4" customWidth="1"/>
    <col min="5386" max="5386" width="15.28515625" style="4" customWidth="1"/>
    <col min="5387" max="5387" width="18" style="4" customWidth="1"/>
    <col min="5388" max="5632" width="21.7109375" style="4"/>
    <col min="5633" max="5633" width="31.7109375" style="4" customWidth="1"/>
    <col min="5634" max="5634" width="21.7109375" style="4"/>
    <col min="5635" max="5635" width="28" style="4" customWidth="1"/>
    <col min="5636" max="5636" width="18" style="4" customWidth="1"/>
    <col min="5637" max="5637" width="18.42578125" style="4" customWidth="1"/>
    <col min="5638" max="5639" width="19" style="4" customWidth="1"/>
    <col min="5640" max="5640" width="18.42578125" style="4" customWidth="1"/>
    <col min="5641" max="5641" width="16" style="4" customWidth="1"/>
    <col min="5642" max="5642" width="15.28515625" style="4" customWidth="1"/>
    <col min="5643" max="5643" width="18" style="4" customWidth="1"/>
    <col min="5644" max="5888" width="21.7109375" style="4"/>
    <col min="5889" max="5889" width="31.7109375" style="4" customWidth="1"/>
    <col min="5890" max="5890" width="21.7109375" style="4"/>
    <col min="5891" max="5891" width="28" style="4" customWidth="1"/>
    <col min="5892" max="5892" width="18" style="4" customWidth="1"/>
    <col min="5893" max="5893" width="18.42578125" style="4" customWidth="1"/>
    <col min="5894" max="5895" width="19" style="4" customWidth="1"/>
    <col min="5896" max="5896" width="18.42578125" style="4" customWidth="1"/>
    <col min="5897" max="5897" width="16" style="4" customWidth="1"/>
    <col min="5898" max="5898" width="15.28515625" style="4" customWidth="1"/>
    <col min="5899" max="5899" width="18" style="4" customWidth="1"/>
    <col min="5900" max="6144" width="21.7109375" style="4"/>
    <col min="6145" max="6145" width="31.7109375" style="4" customWidth="1"/>
    <col min="6146" max="6146" width="21.7109375" style="4"/>
    <col min="6147" max="6147" width="28" style="4" customWidth="1"/>
    <col min="6148" max="6148" width="18" style="4" customWidth="1"/>
    <col min="6149" max="6149" width="18.42578125" style="4" customWidth="1"/>
    <col min="6150" max="6151" width="19" style="4" customWidth="1"/>
    <col min="6152" max="6152" width="18.42578125" style="4" customWidth="1"/>
    <col min="6153" max="6153" width="16" style="4" customWidth="1"/>
    <col min="6154" max="6154" width="15.28515625" style="4" customWidth="1"/>
    <col min="6155" max="6155" width="18" style="4" customWidth="1"/>
    <col min="6156" max="6400" width="21.7109375" style="4"/>
    <col min="6401" max="6401" width="31.7109375" style="4" customWidth="1"/>
    <col min="6402" max="6402" width="21.7109375" style="4"/>
    <col min="6403" max="6403" width="28" style="4" customWidth="1"/>
    <col min="6404" max="6404" width="18" style="4" customWidth="1"/>
    <col min="6405" max="6405" width="18.42578125" style="4" customWidth="1"/>
    <col min="6406" max="6407" width="19" style="4" customWidth="1"/>
    <col min="6408" max="6408" width="18.42578125" style="4" customWidth="1"/>
    <col min="6409" max="6409" width="16" style="4" customWidth="1"/>
    <col min="6410" max="6410" width="15.28515625" style="4" customWidth="1"/>
    <col min="6411" max="6411" width="18" style="4" customWidth="1"/>
    <col min="6412" max="6656" width="21.7109375" style="4"/>
    <col min="6657" max="6657" width="31.7109375" style="4" customWidth="1"/>
    <col min="6658" max="6658" width="21.7109375" style="4"/>
    <col min="6659" max="6659" width="28" style="4" customWidth="1"/>
    <col min="6660" max="6660" width="18" style="4" customWidth="1"/>
    <col min="6661" max="6661" width="18.42578125" style="4" customWidth="1"/>
    <col min="6662" max="6663" width="19" style="4" customWidth="1"/>
    <col min="6664" max="6664" width="18.42578125" style="4" customWidth="1"/>
    <col min="6665" max="6665" width="16" style="4" customWidth="1"/>
    <col min="6666" max="6666" width="15.28515625" style="4" customWidth="1"/>
    <col min="6667" max="6667" width="18" style="4" customWidth="1"/>
    <col min="6668" max="6912" width="21.7109375" style="4"/>
    <col min="6913" max="6913" width="31.7109375" style="4" customWidth="1"/>
    <col min="6914" max="6914" width="21.7109375" style="4"/>
    <col min="6915" max="6915" width="28" style="4" customWidth="1"/>
    <col min="6916" max="6916" width="18" style="4" customWidth="1"/>
    <col min="6917" max="6917" width="18.42578125" style="4" customWidth="1"/>
    <col min="6918" max="6919" width="19" style="4" customWidth="1"/>
    <col min="6920" max="6920" width="18.42578125" style="4" customWidth="1"/>
    <col min="6921" max="6921" width="16" style="4" customWidth="1"/>
    <col min="6922" max="6922" width="15.28515625" style="4" customWidth="1"/>
    <col min="6923" max="6923" width="18" style="4" customWidth="1"/>
    <col min="6924" max="7168" width="21.7109375" style="4"/>
    <col min="7169" max="7169" width="31.7109375" style="4" customWidth="1"/>
    <col min="7170" max="7170" width="21.7109375" style="4"/>
    <col min="7171" max="7171" width="28" style="4" customWidth="1"/>
    <col min="7172" max="7172" width="18" style="4" customWidth="1"/>
    <col min="7173" max="7173" width="18.42578125" style="4" customWidth="1"/>
    <col min="7174" max="7175" width="19" style="4" customWidth="1"/>
    <col min="7176" max="7176" width="18.42578125" style="4" customWidth="1"/>
    <col min="7177" max="7177" width="16" style="4" customWidth="1"/>
    <col min="7178" max="7178" width="15.28515625" style="4" customWidth="1"/>
    <col min="7179" max="7179" width="18" style="4" customWidth="1"/>
    <col min="7180" max="7424" width="21.7109375" style="4"/>
    <col min="7425" max="7425" width="31.7109375" style="4" customWidth="1"/>
    <col min="7426" max="7426" width="21.7109375" style="4"/>
    <col min="7427" max="7427" width="28" style="4" customWidth="1"/>
    <col min="7428" max="7428" width="18" style="4" customWidth="1"/>
    <col min="7429" max="7429" width="18.42578125" style="4" customWidth="1"/>
    <col min="7430" max="7431" width="19" style="4" customWidth="1"/>
    <col min="7432" max="7432" width="18.42578125" style="4" customWidth="1"/>
    <col min="7433" max="7433" width="16" style="4" customWidth="1"/>
    <col min="7434" max="7434" width="15.28515625" style="4" customWidth="1"/>
    <col min="7435" max="7435" width="18" style="4" customWidth="1"/>
    <col min="7436" max="7680" width="21.7109375" style="4"/>
    <col min="7681" max="7681" width="31.7109375" style="4" customWidth="1"/>
    <col min="7682" max="7682" width="21.7109375" style="4"/>
    <col min="7683" max="7683" width="28" style="4" customWidth="1"/>
    <col min="7684" max="7684" width="18" style="4" customWidth="1"/>
    <col min="7685" max="7685" width="18.42578125" style="4" customWidth="1"/>
    <col min="7686" max="7687" width="19" style="4" customWidth="1"/>
    <col min="7688" max="7688" width="18.42578125" style="4" customWidth="1"/>
    <col min="7689" max="7689" width="16" style="4" customWidth="1"/>
    <col min="7690" max="7690" width="15.28515625" style="4" customWidth="1"/>
    <col min="7691" max="7691" width="18" style="4" customWidth="1"/>
    <col min="7692" max="7936" width="21.7109375" style="4"/>
    <col min="7937" max="7937" width="31.7109375" style="4" customWidth="1"/>
    <col min="7938" max="7938" width="21.7109375" style="4"/>
    <col min="7939" max="7939" width="28" style="4" customWidth="1"/>
    <col min="7940" max="7940" width="18" style="4" customWidth="1"/>
    <col min="7941" max="7941" width="18.42578125" style="4" customWidth="1"/>
    <col min="7942" max="7943" width="19" style="4" customWidth="1"/>
    <col min="7944" max="7944" width="18.42578125" style="4" customWidth="1"/>
    <col min="7945" max="7945" width="16" style="4" customWidth="1"/>
    <col min="7946" max="7946" width="15.28515625" style="4" customWidth="1"/>
    <col min="7947" max="7947" width="18" style="4" customWidth="1"/>
    <col min="7948" max="8192" width="21.7109375" style="4"/>
    <col min="8193" max="8193" width="31.7109375" style="4" customWidth="1"/>
    <col min="8194" max="8194" width="21.7109375" style="4"/>
    <col min="8195" max="8195" width="28" style="4" customWidth="1"/>
    <col min="8196" max="8196" width="18" style="4" customWidth="1"/>
    <col min="8197" max="8197" width="18.42578125" style="4" customWidth="1"/>
    <col min="8198" max="8199" width="19" style="4" customWidth="1"/>
    <col min="8200" max="8200" width="18.42578125" style="4" customWidth="1"/>
    <col min="8201" max="8201" width="16" style="4" customWidth="1"/>
    <col min="8202" max="8202" width="15.28515625" style="4" customWidth="1"/>
    <col min="8203" max="8203" width="18" style="4" customWidth="1"/>
    <col min="8204" max="8448" width="21.7109375" style="4"/>
    <col min="8449" max="8449" width="31.7109375" style="4" customWidth="1"/>
    <col min="8450" max="8450" width="21.7109375" style="4"/>
    <col min="8451" max="8451" width="28" style="4" customWidth="1"/>
    <col min="8452" max="8452" width="18" style="4" customWidth="1"/>
    <col min="8453" max="8453" width="18.42578125" style="4" customWidth="1"/>
    <col min="8454" max="8455" width="19" style="4" customWidth="1"/>
    <col min="8456" max="8456" width="18.42578125" style="4" customWidth="1"/>
    <col min="8457" max="8457" width="16" style="4" customWidth="1"/>
    <col min="8458" max="8458" width="15.28515625" style="4" customWidth="1"/>
    <col min="8459" max="8459" width="18" style="4" customWidth="1"/>
    <col min="8460" max="8704" width="21.7109375" style="4"/>
    <col min="8705" max="8705" width="31.7109375" style="4" customWidth="1"/>
    <col min="8706" max="8706" width="21.7109375" style="4"/>
    <col min="8707" max="8707" width="28" style="4" customWidth="1"/>
    <col min="8708" max="8708" width="18" style="4" customWidth="1"/>
    <col min="8709" max="8709" width="18.42578125" style="4" customWidth="1"/>
    <col min="8710" max="8711" width="19" style="4" customWidth="1"/>
    <col min="8712" max="8712" width="18.42578125" style="4" customWidth="1"/>
    <col min="8713" max="8713" width="16" style="4" customWidth="1"/>
    <col min="8714" max="8714" width="15.28515625" style="4" customWidth="1"/>
    <col min="8715" max="8715" width="18" style="4" customWidth="1"/>
    <col min="8716" max="8960" width="21.7109375" style="4"/>
    <col min="8961" max="8961" width="31.7109375" style="4" customWidth="1"/>
    <col min="8962" max="8962" width="21.7109375" style="4"/>
    <col min="8963" max="8963" width="28" style="4" customWidth="1"/>
    <col min="8964" max="8964" width="18" style="4" customWidth="1"/>
    <col min="8965" max="8965" width="18.42578125" style="4" customWidth="1"/>
    <col min="8966" max="8967" width="19" style="4" customWidth="1"/>
    <col min="8968" max="8968" width="18.42578125" style="4" customWidth="1"/>
    <col min="8969" max="8969" width="16" style="4" customWidth="1"/>
    <col min="8970" max="8970" width="15.28515625" style="4" customWidth="1"/>
    <col min="8971" max="8971" width="18" style="4" customWidth="1"/>
    <col min="8972" max="9216" width="21.7109375" style="4"/>
    <col min="9217" max="9217" width="31.7109375" style="4" customWidth="1"/>
    <col min="9218" max="9218" width="21.7109375" style="4"/>
    <col min="9219" max="9219" width="28" style="4" customWidth="1"/>
    <col min="9220" max="9220" width="18" style="4" customWidth="1"/>
    <col min="9221" max="9221" width="18.42578125" style="4" customWidth="1"/>
    <col min="9222" max="9223" width="19" style="4" customWidth="1"/>
    <col min="9224" max="9224" width="18.42578125" style="4" customWidth="1"/>
    <col min="9225" max="9225" width="16" style="4" customWidth="1"/>
    <col min="9226" max="9226" width="15.28515625" style="4" customWidth="1"/>
    <col min="9227" max="9227" width="18" style="4" customWidth="1"/>
    <col min="9228" max="9472" width="21.7109375" style="4"/>
    <col min="9473" max="9473" width="31.7109375" style="4" customWidth="1"/>
    <col min="9474" max="9474" width="21.7109375" style="4"/>
    <col min="9475" max="9475" width="28" style="4" customWidth="1"/>
    <col min="9476" max="9476" width="18" style="4" customWidth="1"/>
    <col min="9477" max="9477" width="18.42578125" style="4" customWidth="1"/>
    <col min="9478" max="9479" width="19" style="4" customWidth="1"/>
    <col min="9480" max="9480" width="18.42578125" style="4" customWidth="1"/>
    <col min="9481" max="9481" width="16" style="4" customWidth="1"/>
    <col min="9482" max="9482" width="15.28515625" style="4" customWidth="1"/>
    <col min="9483" max="9483" width="18" style="4" customWidth="1"/>
    <col min="9484" max="9728" width="21.7109375" style="4"/>
    <col min="9729" max="9729" width="31.7109375" style="4" customWidth="1"/>
    <col min="9730" max="9730" width="21.7109375" style="4"/>
    <col min="9731" max="9731" width="28" style="4" customWidth="1"/>
    <col min="9732" max="9732" width="18" style="4" customWidth="1"/>
    <col min="9733" max="9733" width="18.42578125" style="4" customWidth="1"/>
    <col min="9734" max="9735" width="19" style="4" customWidth="1"/>
    <col min="9736" max="9736" width="18.42578125" style="4" customWidth="1"/>
    <col min="9737" max="9737" width="16" style="4" customWidth="1"/>
    <col min="9738" max="9738" width="15.28515625" style="4" customWidth="1"/>
    <col min="9739" max="9739" width="18" style="4" customWidth="1"/>
    <col min="9740" max="9984" width="21.7109375" style="4"/>
    <col min="9985" max="9985" width="31.7109375" style="4" customWidth="1"/>
    <col min="9986" max="9986" width="21.7109375" style="4"/>
    <col min="9987" max="9987" width="28" style="4" customWidth="1"/>
    <col min="9988" max="9988" width="18" style="4" customWidth="1"/>
    <col min="9989" max="9989" width="18.42578125" style="4" customWidth="1"/>
    <col min="9990" max="9991" width="19" style="4" customWidth="1"/>
    <col min="9992" max="9992" width="18.42578125" style="4" customWidth="1"/>
    <col min="9993" max="9993" width="16" style="4" customWidth="1"/>
    <col min="9994" max="9994" width="15.28515625" style="4" customWidth="1"/>
    <col min="9995" max="9995" width="18" style="4" customWidth="1"/>
    <col min="9996" max="10240" width="21.7109375" style="4"/>
    <col min="10241" max="10241" width="31.7109375" style="4" customWidth="1"/>
    <col min="10242" max="10242" width="21.7109375" style="4"/>
    <col min="10243" max="10243" width="28" style="4" customWidth="1"/>
    <col min="10244" max="10244" width="18" style="4" customWidth="1"/>
    <col min="10245" max="10245" width="18.42578125" style="4" customWidth="1"/>
    <col min="10246" max="10247" width="19" style="4" customWidth="1"/>
    <col min="10248" max="10248" width="18.42578125" style="4" customWidth="1"/>
    <col min="10249" max="10249" width="16" style="4" customWidth="1"/>
    <col min="10250" max="10250" width="15.28515625" style="4" customWidth="1"/>
    <col min="10251" max="10251" width="18" style="4" customWidth="1"/>
    <col min="10252" max="10496" width="21.7109375" style="4"/>
    <col min="10497" max="10497" width="31.7109375" style="4" customWidth="1"/>
    <col min="10498" max="10498" width="21.7109375" style="4"/>
    <col min="10499" max="10499" width="28" style="4" customWidth="1"/>
    <col min="10500" max="10500" width="18" style="4" customWidth="1"/>
    <col min="10501" max="10501" width="18.42578125" style="4" customWidth="1"/>
    <col min="10502" max="10503" width="19" style="4" customWidth="1"/>
    <col min="10504" max="10504" width="18.42578125" style="4" customWidth="1"/>
    <col min="10505" max="10505" width="16" style="4" customWidth="1"/>
    <col min="10506" max="10506" width="15.28515625" style="4" customWidth="1"/>
    <col min="10507" max="10507" width="18" style="4" customWidth="1"/>
    <col min="10508" max="10752" width="21.7109375" style="4"/>
    <col min="10753" max="10753" width="31.7109375" style="4" customWidth="1"/>
    <col min="10754" max="10754" width="21.7109375" style="4"/>
    <col min="10755" max="10755" width="28" style="4" customWidth="1"/>
    <col min="10756" max="10756" width="18" style="4" customWidth="1"/>
    <col min="10757" max="10757" width="18.42578125" style="4" customWidth="1"/>
    <col min="10758" max="10759" width="19" style="4" customWidth="1"/>
    <col min="10760" max="10760" width="18.42578125" style="4" customWidth="1"/>
    <col min="10761" max="10761" width="16" style="4" customWidth="1"/>
    <col min="10762" max="10762" width="15.28515625" style="4" customWidth="1"/>
    <col min="10763" max="10763" width="18" style="4" customWidth="1"/>
    <col min="10764" max="11008" width="21.7109375" style="4"/>
    <col min="11009" max="11009" width="31.7109375" style="4" customWidth="1"/>
    <col min="11010" max="11010" width="21.7109375" style="4"/>
    <col min="11011" max="11011" width="28" style="4" customWidth="1"/>
    <col min="11012" max="11012" width="18" style="4" customWidth="1"/>
    <col min="11013" max="11013" width="18.42578125" style="4" customWidth="1"/>
    <col min="11014" max="11015" width="19" style="4" customWidth="1"/>
    <col min="11016" max="11016" width="18.42578125" style="4" customWidth="1"/>
    <col min="11017" max="11017" width="16" style="4" customWidth="1"/>
    <col min="11018" max="11018" width="15.28515625" style="4" customWidth="1"/>
    <col min="11019" max="11019" width="18" style="4" customWidth="1"/>
    <col min="11020" max="11264" width="21.7109375" style="4"/>
    <col min="11265" max="11265" width="31.7109375" style="4" customWidth="1"/>
    <col min="11266" max="11266" width="21.7109375" style="4"/>
    <col min="11267" max="11267" width="28" style="4" customWidth="1"/>
    <col min="11268" max="11268" width="18" style="4" customWidth="1"/>
    <col min="11269" max="11269" width="18.42578125" style="4" customWidth="1"/>
    <col min="11270" max="11271" width="19" style="4" customWidth="1"/>
    <col min="11272" max="11272" width="18.42578125" style="4" customWidth="1"/>
    <col min="11273" max="11273" width="16" style="4" customWidth="1"/>
    <col min="11274" max="11274" width="15.28515625" style="4" customWidth="1"/>
    <col min="11275" max="11275" width="18" style="4" customWidth="1"/>
    <col min="11276" max="11520" width="21.7109375" style="4"/>
    <col min="11521" max="11521" width="31.7109375" style="4" customWidth="1"/>
    <col min="11522" max="11522" width="21.7109375" style="4"/>
    <col min="11523" max="11523" width="28" style="4" customWidth="1"/>
    <col min="11524" max="11524" width="18" style="4" customWidth="1"/>
    <col min="11525" max="11525" width="18.42578125" style="4" customWidth="1"/>
    <col min="11526" max="11527" width="19" style="4" customWidth="1"/>
    <col min="11528" max="11528" width="18.42578125" style="4" customWidth="1"/>
    <col min="11529" max="11529" width="16" style="4" customWidth="1"/>
    <col min="11530" max="11530" width="15.28515625" style="4" customWidth="1"/>
    <col min="11531" max="11531" width="18" style="4" customWidth="1"/>
    <col min="11532" max="11776" width="21.7109375" style="4"/>
    <col min="11777" max="11777" width="31.7109375" style="4" customWidth="1"/>
    <col min="11778" max="11778" width="21.7109375" style="4"/>
    <col min="11779" max="11779" width="28" style="4" customWidth="1"/>
    <col min="11780" max="11780" width="18" style="4" customWidth="1"/>
    <col min="11781" max="11781" width="18.42578125" style="4" customWidth="1"/>
    <col min="11782" max="11783" width="19" style="4" customWidth="1"/>
    <col min="11784" max="11784" width="18.42578125" style="4" customWidth="1"/>
    <col min="11785" max="11785" width="16" style="4" customWidth="1"/>
    <col min="11786" max="11786" width="15.28515625" style="4" customWidth="1"/>
    <col min="11787" max="11787" width="18" style="4" customWidth="1"/>
    <col min="11788" max="12032" width="21.7109375" style="4"/>
    <col min="12033" max="12033" width="31.7109375" style="4" customWidth="1"/>
    <col min="12034" max="12034" width="21.7109375" style="4"/>
    <col min="12035" max="12035" width="28" style="4" customWidth="1"/>
    <col min="12036" max="12036" width="18" style="4" customWidth="1"/>
    <col min="12037" max="12037" width="18.42578125" style="4" customWidth="1"/>
    <col min="12038" max="12039" width="19" style="4" customWidth="1"/>
    <col min="12040" max="12040" width="18.42578125" style="4" customWidth="1"/>
    <col min="12041" max="12041" width="16" style="4" customWidth="1"/>
    <col min="12042" max="12042" width="15.28515625" style="4" customWidth="1"/>
    <col min="12043" max="12043" width="18" style="4" customWidth="1"/>
    <col min="12044" max="12288" width="21.7109375" style="4"/>
    <col min="12289" max="12289" width="31.7109375" style="4" customWidth="1"/>
    <col min="12290" max="12290" width="21.7109375" style="4"/>
    <col min="12291" max="12291" width="28" style="4" customWidth="1"/>
    <col min="12292" max="12292" width="18" style="4" customWidth="1"/>
    <col min="12293" max="12293" width="18.42578125" style="4" customWidth="1"/>
    <col min="12294" max="12295" width="19" style="4" customWidth="1"/>
    <col min="12296" max="12296" width="18.42578125" style="4" customWidth="1"/>
    <col min="12297" max="12297" width="16" style="4" customWidth="1"/>
    <col min="12298" max="12298" width="15.28515625" style="4" customWidth="1"/>
    <col min="12299" max="12299" width="18" style="4" customWidth="1"/>
    <col min="12300" max="12544" width="21.7109375" style="4"/>
    <col min="12545" max="12545" width="31.7109375" style="4" customWidth="1"/>
    <col min="12546" max="12546" width="21.7109375" style="4"/>
    <col min="12547" max="12547" width="28" style="4" customWidth="1"/>
    <col min="12548" max="12548" width="18" style="4" customWidth="1"/>
    <col min="12549" max="12549" width="18.42578125" style="4" customWidth="1"/>
    <col min="12550" max="12551" width="19" style="4" customWidth="1"/>
    <col min="12552" max="12552" width="18.42578125" style="4" customWidth="1"/>
    <col min="12553" max="12553" width="16" style="4" customWidth="1"/>
    <col min="12554" max="12554" width="15.28515625" style="4" customWidth="1"/>
    <col min="12555" max="12555" width="18" style="4" customWidth="1"/>
    <col min="12556" max="12800" width="21.7109375" style="4"/>
    <col min="12801" max="12801" width="31.7109375" style="4" customWidth="1"/>
    <col min="12802" max="12802" width="21.7109375" style="4"/>
    <col min="12803" max="12803" width="28" style="4" customWidth="1"/>
    <col min="12804" max="12804" width="18" style="4" customWidth="1"/>
    <col min="12805" max="12805" width="18.42578125" style="4" customWidth="1"/>
    <col min="12806" max="12807" width="19" style="4" customWidth="1"/>
    <col min="12808" max="12808" width="18.42578125" style="4" customWidth="1"/>
    <col min="12809" max="12809" width="16" style="4" customWidth="1"/>
    <col min="12810" max="12810" width="15.28515625" style="4" customWidth="1"/>
    <col min="12811" max="12811" width="18" style="4" customWidth="1"/>
    <col min="12812" max="13056" width="21.7109375" style="4"/>
    <col min="13057" max="13057" width="31.7109375" style="4" customWidth="1"/>
    <col min="13058" max="13058" width="21.7109375" style="4"/>
    <col min="13059" max="13059" width="28" style="4" customWidth="1"/>
    <col min="13060" max="13060" width="18" style="4" customWidth="1"/>
    <col min="13061" max="13061" width="18.42578125" style="4" customWidth="1"/>
    <col min="13062" max="13063" width="19" style="4" customWidth="1"/>
    <col min="13064" max="13064" width="18.42578125" style="4" customWidth="1"/>
    <col min="13065" max="13065" width="16" style="4" customWidth="1"/>
    <col min="13066" max="13066" width="15.28515625" style="4" customWidth="1"/>
    <col min="13067" max="13067" width="18" style="4" customWidth="1"/>
    <col min="13068" max="13312" width="21.7109375" style="4"/>
    <col min="13313" max="13313" width="31.7109375" style="4" customWidth="1"/>
    <col min="13314" max="13314" width="21.7109375" style="4"/>
    <col min="13315" max="13315" width="28" style="4" customWidth="1"/>
    <col min="13316" max="13316" width="18" style="4" customWidth="1"/>
    <col min="13317" max="13317" width="18.42578125" style="4" customWidth="1"/>
    <col min="13318" max="13319" width="19" style="4" customWidth="1"/>
    <col min="13320" max="13320" width="18.42578125" style="4" customWidth="1"/>
    <col min="13321" max="13321" width="16" style="4" customWidth="1"/>
    <col min="13322" max="13322" width="15.28515625" style="4" customWidth="1"/>
    <col min="13323" max="13323" width="18" style="4" customWidth="1"/>
    <col min="13324" max="13568" width="21.7109375" style="4"/>
    <col min="13569" max="13569" width="31.7109375" style="4" customWidth="1"/>
    <col min="13570" max="13570" width="21.7109375" style="4"/>
    <col min="13571" max="13571" width="28" style="4" customWidth="1"/>
    <col min="13572" max="13572" width="18" style="4" customWidth="1"/>
    <col min="13573" max="13573" width="18.42578125" style="4" customWidth="1"/>
    <col min="13574" max="13575" width="19" style="4" customWidth="1"/>
    <col min="13576" max="13576" width="18.42578125" style="4" customWidth="1"/>
    <col min="13577" max="13577" width="16" style="4" customWidth="1"/>
    <col min="13578" max="13578" width="15.28515625" style="4" customWidth="1"/>
    <col min="13579" max="13579" width="18" style="4" customWidth="1"/>
    <col min="13580" max="13824" width="21.7109375" style="4"/>
    <col min="13825" max="13825" width="31.7109375" style="4" customWidth="1"/>
    <col min="13826" max="13826" width="21.7109375" style="4"/>
    <col min="13827" max="13827" width="28" style="4" customWidth="1"/>
    <col min="13828" max="13828" width="18" style="4" customWidth="1"/>
    <col min="13829" max="13829" width="18.42578125" style="4" customWidth="1"/>
    <col min="13830" max="13831" width="19" style="4" customWidth="1"/>
    <col min="13832" max="13832" width="18.42578125" style="4" customWidth="1"/>
    <col min="13833" max="13833" width="16" style="4" customWidth="1"/>
    <col min="13834" max="13834" width="15.28515625" style="4" customWidth="1"/>
    <col min="13835" max="13835" width="18" style="4" customWidth="1"/>
    <col min="13836" max="14080" width="21.7109375" style="4"/>
    <col min="14081" max="14081" width="31.7109375" style="4" customWidth="1"/>
    <col min="14082" max="14082" width="21.7109375" style="4"/>
    <col min="14083" max="14083" width="28" style="4" customWidth="1"/>
    <col min="14084" max="14084" width="18" style="4" customWidth="1"/>
    <col min="14085" max="14085" width="18.42578125" style="4" customWidth="1"/>
    <col min="14086" max="14087" width="19" style="4" customWidth="1"/>
    <col min="14088" max="14088" width="18.42578125" style="4" customWidth="1"/>
    <col min="14089" max="14089" width="16" style="4" customWidth="1"/>
    <col min="14090" max="14090" width="15.28515625" style="4" customWidth="1"/>
    <col min="14091" max="14091" width="18" style="4" customWidth="1"/>
    <col min="14092" max="14336" width="21.7109375" style="4"/>
    <col min="14337" max="14337" width="31.7109375" style="4" customWidth="1"/>
    <col min="14338" max="14338" width="21.7109375" style="4"/>
    <col min="14339" max="14339" width="28" style="4" customWidth="1"/>
    <col min="14340" max="14340" width="18" style="4" customWidth="1"/>
    <col min="14341" max="14341" width="18.42578125" style="4" customWidth="1"/>
    <col min="14342" max="14343" width="19" style="4" customWidth="1"/>
    <col min="14344" max="14344" width="18.42578125" style="4" customWidth="1"/>
    <col min="14345" max="14345" width="16" style="4" customWidth="1"/>
    <col min="14346" max="14346" width="15.28515625" style="4" customWidth="1"/>
    <col min="14347" max="14347" width="18" style="4" customWidth="1"/>
    <col min="14348" max="14592" width="21.7109375" style="4"/>
    <col min="14593" max="14593" width="31.7109375" style="4" customWidth="1"/>
    <col min="14594" max="14594" width="21.7109375" style="4"/>
    <col min="14595" max="14595" width="28" style="4" customWidth="1"/>
    <col min="14596" max="14596" width="18" style="4" customWidth="1"/>
    <col min="14597" max="14597" width="18.42578125" style="4" customWidth="1"/>
    <col min="14598" max="14599" width="19" style="4" customWidth="1"/>
    <col min="14600" max="14600" width="18.42578125" style="4" customWidth="1"/>
    <col min="14601" max="14601" width="16" style="4" customWidth="1"/>
    <col min="14602" max="14602" width="15.28515625" style="4" customWidth="1"/>
    <col min="14603" max="14603" width="18" style="4" customWidth="1"/>
    <col min="14604" max="14848" width="21.7109375" style="4"/>
    <col min="14849" max="14849" width="31.7109375" style="4" customWidth="1"/>
    <col min="14850" max="14850" width="21.7109375" style="4"/>
    <col min="14851" max="14851" width="28" style="4" customWidth="1"/>
    <col min="14852" max="14852" width="18" style="4" customWidth="1"/>
    <col min="14853" max="14853" width="18.42578125" style="4" customWidth="1"/>
    <col min="14854" max="14855" width="19" style="4" customWidth="1"/>
    <col min="14856" max="14856" width="18.42578125" style="4" customWidth="1"/>
    <col min="14857" max="14857" width="16" style="4" customWidth="1"/>
    <col min="14858" max="14858" width="15.28515625" style="4" customWidth="1"/>
    <col min="14859" max="14859" width="18" style="4" customWidth="1"/>
    <col min="14860" max="15104" width="21.7109375" style="4"/>
    <col min="15105" max="15105" width="31.7109375" style="4" customWidth="1"/>
    <col min="15106" max="15106" width="21.7109375" style="4"/>
    <col min="15107" max="15107" width="28" style="4" customWidth="1"/>
    <col min="15108" max="15108" width="18" style="4" customWidth="1"/>
    <col min="15109" max="15109" width="18.42578125" style="4" customWidth="1"/>
    <col min="15110" max="15111" width="19" style="4" customWidth="1"/>
    <col min="15112" max="15112" width="18.42578125" style="4" customWidth="1"/>
    <col min="15113" max="15113" width="16" style="4" customWidth="1"/>
    <col min="15114" max="15114" width="15.28515625" style="4" customWidth="1"/>
    <col min="15115" max="15115" width="18" style="4" customWidth="1"/>
    <col min="15116" max="15360" width="21.7109375" style="4"/>
    <col min="15361" max="15361" width="31.7109375" style="4" customWidth="1"/>
    <col min="15362" max="15362" width="21.7109375" style="4"/>
    <col min="15363" max="15363" width="28" style="4" customWidth="1"/>
    <col min="15364" max="15364" width="18" style="4" customWidth="1"/>
    <col min="15365" max="15365" width="18.42578125" style="4" customWidth="1"/>
    <col min="15366" max="15367" width="19" style="4" customWidth="1"/>
    <col min="15368" max="15368" width="18.42578125" style="4" customWidth="1"/>
    <col min="15369" max="15369" width="16" style="4" customWidth="1"/>
    <col min="15370" max="15370" width="15.28515625" style="4" customWidth="1"/>
    <col min="15371" max="15371" width="18" style="4" customWidth="1"/>
    <col min="15372" max="15616" width="21.7109375" style="4"/>
    <col min="15617" max="15617" width="31.7109375" style="4" customWidth="1"/>
    <col min="15618" max="15618" width="21.7109375" style="4"/>
    <col min="15619" max="15619" width="28" style="4" customWidth="1"/>
    <col min="15620" max="15620" width="18" style="4" customWidth="1"/>
    <col min="15621" max="15621" width="18.42578125" style="4" customWidth="1"/>
    <col min="15622" max="15623" width="19" style="4" customWidth="1"/>
    <col min="15624" max="15624" width="18.42578125" style="4" customWidth="1"/>
    <col min="15625" max="15625" width="16" style="4" customWidth="1"/>
    <col min="15626" max="15626" width="15.28515625" style="4" customWidth="1"/>
    <col min="15627" max="15627" width="18" style="4" customWidth="1"/>
    <col min="15628" max="15872" width="21.7109375" style="4"/>
    <col min="15873" max="15873" width="31.7109375" style="4" customWidth="1"/>
    <col min="15874" max="15874" width="21.7109375" style="4"/>
    <col min="15875" max="15875" width="28" style="4" customWidth="1"/>
    <col min="15876" max="15876" width="18" style="4" customWidth="1"/>
    <col min="15877" max="15877" width="18.42578125" style="4" customWidth="1"/>
    <col min="15878" max="15879" width="19" style="4" customWidth="1"/>
    <col min="15880" max="15880" width="18.42578125" style="4" customWidth="1"/>
    <col min="15881" max="15881" width="16" style="4" customWidth="1"/>
    <col min="15882" max="15882" width="15.28515625" style="4" customWidth="1"/>
    <col min="15883" max="15883" width="18" style="4" customWidth="1"/>
    <col min="15884" max="16128" width="21.7109375" style="4"/>
    <col min="16129" max="16129" width="31.7109375" style="4" customWidth="1"/>
    <col min="16130" max="16130" width="21.7109375" style="4"/>
    <col min="16131" max="16131" width="28" style="4" customWidth="1"/>
    <col min="16132" max="16132" width="18" style="4" customWidth="1"/>
    <col min="16133" max="16133" width="18.42578125" style="4" customWidth="1"/>
    <col min="16134" max="16135" width="19" style="4" customWidth="1"/>
    <col min="16136" max="16136" width="18.42578125" style="4" customWidth="1"/>
    <col min="16137" max="16137" width="16" style="4" customWidth="1"/>
    <col min="16138" max="16138" width="15.28515625" style="4" customWidth="1"/>
    <col min="16139" max="16139" width="18" style="4" customWidth="1"/>
    <col min="16140" max="16384" width="21.7109375" style="4"/>
  </cols>
  <sheetData>
    <row r="1" spans="1:11" ht="6" hidden="1" customHeight="1" x14ac:dyDescent="0.3">
      <c r="A1" s="165"/>
      <c r="B1" s="166"/>
      <c r="C1" s="166"/>
      <c r="D1" s="166"/>
      <c r="E1" s="166"/>
      <c r="F1" s="167"/>
      <c r="G1" s="1"/>
    </row>
    <row r="2" spans="1:11" ht="23.25" customHeight="1" x14ac:dyDescent="0.3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x14ac:dyDescent="0.3">
      <c r="A3" s="169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42" customHeight="1" x14ac:dyDescent="0.3">
      <c r="A4" s="169" t="s">
        <v>193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10.5" hidden="1" customHeigh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5" hidden="1" customHeigh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63" hidden="1" customHeight="1" x14ac:dyDescent="0.3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9" hidden="1" customHeight="1" x14ac:dyDescent="0.3">
      <c r="A8" s="11"/>
      <c r="B8" s="12"/>
      <c r="C8" s="13"/>
      <c r="D8" s="13"/>
      <c r="E8" s="13"/>
      <c r="F8" s="13"/>
      <c r="G8" s="13"/>
      <c r="H8" s="13"/>
      <c r="I8" s="14"/>
      <c r="J8" s="14"/>
    </row>
    <row r="9" spans="1:11" ht="20.25" customHeight="1" x14ac:dyDescent="0.3">
      <c r="A9" s="15"/>
      <c r="B9" s="16"/>
      <c r="C9" s="17"/>
      <c r="D9" s="17"/>
      <c r="E9" s="17"/>
      <c r="F9" s="17"/>
      <c r="G9" s="17"/>
      <c r="H9" s="17"/>
      <c r="I9" s="18"/>
      <c r="J9" s="18"/>
      <c r="K9" s="19" t="s">
        <v>2</v>
      </c>
    </row>
    <row r="10" spans="1:11" ht="25.5" customHeight="1" x14ac:dyDescent="0.3">
      <c r="A10" s="160" t="s">
        <v>3</v>
      </c>
      <c r="B10" s="171" t="s">
        <v>4</v>
      </c>
      <c r="C10" s="160" t="s">
        <v>5</v>
      </c>
      <c r="D10" s="160" t="s">
        <v>6</v>
      </c>
      <c r="E10" s="160" t="s">
        <v>7</v>
      </c>
      <c r="F10" s="160" t="s">
        <v>8</v>
      </c>
      <c r="G10" s="160" t="s">
        <v>9</v>
      </c>
      <c r="H10" s="160" t="s">
        <v>10</v>
      </c>
      <c r="I10" s="162" t="s">
        <v>11</v>
      </c>
      <c r="J10" s="162"/>
      <c r="K10" s="162"/>
    </row>
    <row r="11" spans="1:11" ht="48" customHeight="1" x14ac:dyDescent="0.3">
      <c r="A11" s="160"/>
      <c r="B11" s="171"/>
      <c r="C11" s="160"/>
      <c r="D11" s="160"/>
      <c r="E11" s="160"/>
      <c r="F11" s="160"/>
      <c r="G11" s="160"/>
      <c r="H11" s="160"/>
      <c r="I11" s="163" t="s">
        <v>12</v>
      </c>
      <c r="J11" s="163" t="s">
        <v>13</v>
      </c>
      <c r="K11" s="163" t="s">
        <v>14</v>
      </c>
    </row>
    <row r="12" spans="1:11" ht="48" customHeight="1" x14ac:dyDescent="0.3">
      <c r="A12" s="160"/>
      <c r="B12" s="171"/>
      <c r="C12" s="160"/>
      <c r="D12" s="160"/>
      <c r="E12" s="160"/>
      <c r="F12" s="160"/>
      <c r="G12" s="160"/>
      <c r="H12" s="160"/>
      <c r="I12" s="163"/>
      <c r="J12" s="163"/>
      <c r="K12" s="163"/>
    </row>
    <row r="13" spans="1:11" ht="51.75" customHeight="1" x14ac:dyDescent="0.3">
      <c r="A13" s="161"/>
      <c r="B13" s="172"/>
      <c r="C13" s="161"/>
      <c r="D13" s="161"/>
      <c r="E13" s="161"/>
      <c r="F13" s="161"/>
      <c r="G13" s="161"/>
      <c r="H13" s="161"/>
      <c r="I13" s="164"/>
      <c r="J13" s="164"/>
      <c r="K13" s="164"/>
    </row>
    <row r="14" spans="1:11" x14ac:dyDescent="0.3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7</v>
      </c>
      <c r="I14" s="21">
        <v>8</v>
      </c>
      <c r="J14" s="21">
        <v>9</v>
      </c>
      <c r="K14" s="22">
        <v>10</v>
      </c>
    </row>
    <row r="15" spans="1:11" ht="27.75" customHeight="1" x14ac:dyDescent="0.3">
      <c r="A15" s="109" t="s">
        <v>15</v>
      </c>
      <c r="B15" s="94"/>
      <c r="C15" s="23" t="s">
        <v>16</v>
      </c>
      <c r="D15" s="24">
        <f>D16+D18+D20+D21</f>
        <v>1163387.4000000001</v>
      </c>
      <c r="E15" s="24">
        <f>E16+E18+E20+E21</f>
        <v>1080442.2</v>
      </c>
      <c r="F15" s="24">
        <f>F16+F18+F20+F21</f>
        <v>1070072.5</v>
      </c>
      <c r="G15" s="24">
        <f>G16+G18+G20+G21</f>
        <v>720836.20000000007</v>
      </c>
      <c r="H15" s="24">
        <f>H16+H18+H20+H21</f>
        <v>736111.00000000012</v>
      </c>
      <c r="I15" s="25">
        <f t="shared" ref="I15:I20" si="0">G15/D15*100</f>
        <v>61.960117498264125</v>
      </c>
      <c r="J15" s="25">
        <f>G15/E15*100</f>
        <v>66.716775779398489</v>
      </c>
      <c r="K15" s="25">
        <f>G15/E15*100</f>
        <v>66.716775779398489</v>
      </c>
    </row>
    <row r="16" spans="1:11" ht="35.25" customHeight="1" x14ac:dyDescent="0.3">
      <c r="A16" s="110"/>
      <c r="B16" s="95"/>
      <c r="C16" s="26" t="s">
        <v>17</v>
      </c>
      <c r="D16" s="27">
        <f>D24+D38+D45+D31</f>
        <v>869996.1</v>
      </c>
      <c r="E16" s="27">
        <f>E24+E38+E45+E31</f>
        <v>869995.99999999988</v>
      </c>
      <c r="F16" s="27">
        <f>F24+F38+F45+F31</f>
        <v>859626.29999999993</v>
      </c>
      <c r="G16" s="27">
        <f>G24+G38+G45+G31</f>
        <v>662998.80000000005</v>
      </c>
      <c r="H16" s="27">
        <f>H24+H38+H45+H31</f>
        <v>665564.00000000012</v>
      </c>
      <c r="I16" s="25">
        <f t="shared" si="0"/>
        <v>76.207100238725218</v>
      </c>
      <c r="J16" s="25">
        <f>G16/E16*100</f>
        <v>76.207108998202315</v>
      </c>
      <c r="K16" s="25">
        <f>G16/E16*100</f>
        <v>76.207108998202315</v>
      </c>
    </row>
    <row r="17" spans="1:11" ht="76.5" customHeight="1" x14ac:dyDescent="0.3">
      <c r="A17" s="110"/>
      <c r="B17" s="95"/>
      <c r="C17" s="28" t="s">
        <v>18</v>
      </c>
      <c r="D17" s="27">
        <f>D25+D39+D46</f>
        <v>24993.3</v>
      </c>
      <c r="E17" s="27">
        <f t="shared" ref="E17:H19" si="1">E25+E39+E46+E53</f>
        <v>24993.3</v>
      </c>
      <c r="F17" s="27">
        <f t="shared" si="1"/>
        <v>24993.200000000001</v>
      </c>
      <c r="G17" s="27">
        <f t="shared" si="1"/>
        <v>5746.4</v>
      </c>
      <c r="H17" s="27">
        <f t="shared" si="1"/>
        <v>7317.2999999999993</v>
      </c>
      <c r="I17" s="25">
        <f t="shared" si="0"/>
        <v>22.991761792160297</v>
      </c>
      <c r="J17" s="25">
        <f>G17/E17*100</f>
        <v>22.991761792160297</v>
      </c>
      <c r="K17" s="25">
        <f>G17/F17*100</f>
        <v>22.991853784229306</v>
      </c>
    </row>
    <row r="18" spans="1:11" ht="37.5" x14ac:dyDescent="0.3">
      <c r="A18" s="110"/>
      <c r="B18" s="95"/>
      <c r="C18" s="26" t="s">
        <v>19</v>
      </c>
      <c r="D18" s="27">
        <f>D26+D40+D47+D54</f>
        <v>210446.2</v>
      </c>
      <c r="E18" s="27">
        <f t="shared" si="1"/>
        <v>210446.2</v>
      </c>
      <c r="F18" s="27">
        <f t="shared" si="1"/>
        <v>210446.2</v>
      </c>
      <c r="G18" s="27">
        <f t="shared" si="1"/>
        <v>46358.400000000001</v>
      </c>
      <c r="H18" s="27">
        <f t="shared" si="1"/>
        <v>59068</v>
      </c>
      <c r="I18" s="25">
        <f t="shared" si="0"/>
        <v>22.028622992479789</v>
      </c>
      <c r="J18" s="25">
        <f>G18/E18*100</f>
        <v>22.028622992479789</v>
      </c>
      <c r="K18" s="25">
        <f>G18/F18*100</f>
        <v>22.028622992479789</v>
      </c>
    </row>
    <row r="19" spans="1:11" ht="75" x14ac:dyDescent="0.3">
      <c r="A19" s="110"/>
      <c r="B19" s="95"/>
      <c r="C19" s="28" t="s">
        <v>20</v>
      </c>
      <c r="D19" s="27">
        <f>D27+D41+D48</f>
        <v>81051.7</v>
      </c>
      <c r="E19" s="27">
        <f t="shared" si="1"/>
        <v>81051.7</v>
      </c>
      <c r="F19" s="27">
        <f t="shared" si="1"/>
        <v>81051.7</v>
      </c>
      <c r="G19" s="27">
        <f t="shared" si="1"/>
        <v>17436.2</v>
      </c>
      <c r="H19" s="27">
        <f t="shared" si="1"/>
        <v>30145.800000000003</v>
      </c>
      <c r="I19" s="27">
        <f t="shared" si="0"/>
        <v>21.512442058587297</v>
      </c>
      <c r="J19" s="25">
        <f>G19/E19*100</f>
        <v>21.512442058587297</v>
      </c>
      <c r="K19" s="25">
        <f>G19/F19*100</f>
        <v>21.512442058587297</v>
      </c>
    </row>
    <row r="20" spans="1:11" ht="37.5" x14ac:dyDescent="0.3">
      <c r="A20" s="110"/>
      <c r="B20" s="95"/>
      <c r="C20" s="26" t="s">
        <v>21</v>
      </c>
      <c r="D20" s="27">
        <f>D56</f>
        <v>82945.100000000006</v>
      </c>
      <c r="E20" s="27">
        <f>E56</f>
        <v>0</v>
      </c>
      <c r="F20" s="27">
        <f>F56</f>
        <v>0</v>
      </c>
      <c r="G20" s="27">
        <f>G56</f>
        <v>11479</v>
      </c>
      <c r="H20" s="27">
        <f>H56</f>
        <v>11479</v>
      </c>
      <c r="I20" s="25">
        <f t="shared" si="0"/>
        <v>13.839274411628896</v>
      </c>
      <c r="J20" s="25" t="e">
        <f>H20/E20*100</f>
        <v>#DIV/0!</v>
      </c>
      <c r="K20" s="25" t="e">
        <f>I20/F20*100</f>
        <v>#DIV/0!</v>
      </c>
    </row>
    <row r="21" spans="1:11" ht="56.25" x14ac:dyDescent="0.3">
      <c r="A21" s="111"/>
      <c r="B21" s="96"/>
      <c r="C21" s="26" t="s">
        <v>22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5">
        <v>0</v>
      </c>
      <c r="J21" s="25">
        <v>0</v>
      </c>
      <c r="K21" s="25">
        <v>0</v>
      </c>
    </row>
    <row r="22" spans="1:11" ht="24" customHeight="1" x14ac:dyDescent="0.3">
      <c r="A22" s="29"/>
      <c r="B22" s="154" t="s">
        <v>23</v>
      </c>
      <c r="C22" s="155"/>
      <c r="D22" s="155"/>
      <c r="E22" s="155"/>
      <c r="F22" s="156"/>
      <c r="G22" s="30"/>
      <c r="H22" s="31"/>
      <c r="I22" s="25"/>
      <c r="J22" s="25"/>
      <c r="K22" s="25"/>
    </row>
    <row r="23" spans="1:11" ht="23.25" customHeight="1" x14ac:dyDescent="0.3">
      <c r="A23" s="100"/>
      <c r="B23" s="94" t="s">
        <v>24</v>
      </c>
      <c r="C23" s="23" t="s">
        <v>16</v>
      </c>
      <c r="D23" s="24">
        <f>D24+D26+D28+D29</f>
        <v>953758</v>
      </c>
      <c r="E23" s="24">
        <f>E24+E26+E28+E29</f>
        <v>953757.89999999991</v>
      </c>
      <c r="F23" s="24">
        <f>F24+F26+F28+F29</f>
        <v>947884.89999999991</v>
      </c>
      <c r="G23" s="24">
        <f>G24+G26+G28+G29</f>
        <v>682390.60000000009</v>
      </c>
      <c r="H23" s="24">
        <f>H24+H26+H28+H29</f>
        <v>682390.60000000009</v>
      </c>
      <c r="I23" s="25">
        <f>G23/D23*100</f>
        <v>71.547562379555401</v>
      </c>
      <c r="J23" s="25">
        <f>G23/E23*100</f>
        <v>71.547569881203614</v>
      </c>
      <c r="K23" s="25">
        <f>G23/F23*100</f>
        <v>71.990871465512342</v>
      </c>
    </row>
    <row r="24" spans="1:11" ht="25.5" customHeight="1" x14ac:dyDescent="0.3">
      <c r="A24" s="101"/>
      <c r="B24" s="95"/>
      <c r="C24" s="26" t="s">
        <v>17</v>
      </c>
      <c r="D24" s="27">
        <f>D67+D518+D749</f>
        <v>803886.3</v>
      </c>
      <c r="E24" s="27">
        <f>E67+E518+E749</f>
        <v>803886.2</v>
      </c>
      <c r="F24" s="27">
        <f>F67+F518+F749</f>
        <v>798013.2</v>
      </c>
      <c r="G24" s="27">
        <f>G67+G518+G749</f>
        <v>636606.70000000007</v>
      </c>
      <c r="H24" s="27">
        <f>H67+H518+H749</f>
        <v>636606.70000000007</v>
      </c>
      <c r="I24" s="25">
        <f>G24/D24*100</f>
        <v>79.191136856045446</v>
      </c>
      <c r="J24" s="25">
        <f>G24/E24*100</f>
        <v>79.191146707083675</v>
      </c>
      <c r="K24" s="25">
        <f>G24/F24*100</f>
        <v>79.773956120024096</v>
      </c>
    </row>
    <row r="25" spans="1:11" ht="74.25" customHeight="1" x14ac:dyDescent="0.3">
      <c r="A25" s="101"/>
      <c r="B25" s="95"/>
      <c r="C25" s="28" t="s">
        <v>18</v>
      </c>
      <c r="D25" s="27">
        <f t="shared" ref="D25:I25" si="2">D68+D472+D519+D750</f>
        <v>17277.599999999999</v>
      </c>
      <c r="E25" s="27">
        <f t="shared" si="2"/>
        <v>17277.599999999999</v>
      </c>
      <c r="F25" s="27">
        <f t="shared" si="2"/>
        <v>17277.5</v>
      </c>
      <c r="G25" s="27">
        <f t="shared" si="2"/>
        <v>5446.4</v>
      </c>
      <c r="H25" s="27">
        <f t="shared" si="2"/>
        <v>5446.4</v>
      </c>
      <c r="I25" s="27">
        <f t="shared" si="2"/>
        <v>129.96223198323526</v>
      </c>
      <c r="J25" s="25">
        <f>G25/E25*100</f>
        <v>31.522896698615551</v>
      </c>
      <c r="K25" s="25">
        <f>G25/F25*100</f>
        <v>31.523079149182458</v>
      </c>
    </row>
    <row r="26" spans="1:11" ht="56.25" customHeight="1" x14ac:dyDescent="0.3">
      <c r="A26" s="101"/>
      <c r="B26" s="95"/>
      <c r="C26" s="26" t="s">
        <v>19</v>
      </c>
      <c r="D26" s="27">
        <f t="shared" ref="D26:H27" si="3">D69+D471+D520+D751</f>
        <v>149871.70000000001</v>
      </c>
      <c r="E26" s="27">
        <f t="shared" si="3"/>
        <v>149871.70000000001</v>
      </c>
      <c r="F26" s="27">
        <f t="shared" si="3"/>
        <v>149871.70000000001</v>
      </c>
      <c r="G26" s="27">
        <f t="shared" si="3"/>
        <v>45783.9</v>
      </c>
      <c r="H26" s="27">
        <f t="shared" si="3"/>
        <v>45783.9</v>
      </c>
      <c r="I26" s="25">
        <f>G26/D26*100</f>
        <v>30.548729346501041</v>
      </c>
      <c r="J26" s="25">
        <f>G26/E26*100</f>
        <v>30.548729346501041</v>
      </c>
      <c r="K26" s="25">
        <f>G26/F26*100</f>
        <v>30.548729346501041</v>
      </c>
    </row>
    <row r="27" spans="1:11" ht="96.75" customHeight="1" x14ac:dyDescent="0.3">
      <c r="A27" s="101"/>
      <c r="B27" s="95"/>
      <c r="C27" s="28" t="s">
        <v>20</v>
      </c>
      <c r="D27" s="27">
        <f t="shared" si="3"/>
        <v>20477.2</v>
      </c>
      <c r="E27" s="27">
        <f t="shared" si="3"/>
        <v>20477.2</v>
      </c>
      <c r="F27" s="27">
        <f t="shared" si="3"/>
        <v>20477.2</v>
      </c>
      <c r="G27" s="27">
        <f t="shared" si="3"/>
        <v>16861.7</v>
      </c>
      <c r="H27" s="27">
        <f t="shared" si="3"/>
        <v>16861.7</v>
      </c>
      <c r="I27" s="25">
        <f>G27/D27*100</f>
        <v>82.343777469575912</v>
      </c>
      <c r="J27" s="25">
        <f>G27/E27*100</f>
        <v>82.343777469575912</v>
      </c>
      <c r="K27" s="25">
        <f>G27/F27*100</f>
        <v>82.343777469575912</v>
      </c>
    </row>
    <row r="28" spans="1:11" ht="58.5" customHeight="1" x14ac:dyDescent="0.3">
      <c r="A28" s="101"/>
      <c r="B28" s="95"/>
      <c r="C28" s="26" t="s">
        <v>21</v>
      </c>
      <c r="D28" s="27">
        <v>0</v>
      </c>
      <c r="E28" s="27">
        <v>0</v>
      </c>
      <c r="F28" s="27">
        <f>F71+F473</f>
        <v>0</v>
      </c>
      <c r="G28" s="27">
        <v>0</v>
      </c>
      <c r="H28" s="27">
        <v>0</v>
      </c>
      <c r="I28" s="25">
        <v>0</v>
      </c>
      <c r="J28" s="25">
        <v>0</v>
      </c>
      <c r="K28" s="25">
        <v>0</v>
      </c>
    </row>
    <row r="29" spans="1:11" ht="63" customHeight="1" x14ac:dyDescent="0.3">
      <c r="A29" s="101"/>
      <c r="B29" s="96"/>
      <c r="C29" s="26" t="s">
        <v>22</v>
      </c>
      <c r="D29" s="27">
        <v>0</v>
      </c>
      <c r="E29" s="27">
        <f>E64+E474</f>
        <v>0</v>
      </c>
      <c r="F29" s="27">
        <f>F64+F474</f>
        <v>0</v>
      </c>
      <c r="G29" s="27">
        <v>0</v>
      </c>
      <c r="H29" s="27">
        <v>0</v>
      </c>
      <c r="I29" s="25">
        <v>0</v>
      </c>
      <c r="J29" s="25">
        <v>0</v>
      </c>
      <c r="K29" s="25">
        <v>0</v>
      </c>
    </row>
    <row r="30" spans="1:11" x14ac:dyDescent="0.3">
      <c r="A30" s="101"/>
      <c r="B30" s="157" t="s">
        <v>25</v>
      </c>
      <c r="C30" s="23" t="s">
        <v>16</v>
      </c>
      <c r="D30" s="24">
        <f>D31+D33+D35+D36</f>
        <v>725</v>
      </c>
      <c r="E30" s="24">
        <f>E31+E33+E35+E36</f>
        <v>725</v>
      </c>
      <c r="F30" s="24">
        <f>F31+F33+F35+F36</f>
        <v>725</v>
      </c>
      <c r="G30" s="24">
        <f>G31+G33+G35+G36</f>
        <v>0</v>
      </c>
      <c r="H30" s="24">
        <f>H31+H33+H35+H36</f>
        <v>0</v>
      </c>
      <c r="I30" s="25">
        <f>G30/D30*100</f>
        <v>0</v>
      </c>
      <c r="J30" s="25">
        <f>G30/E30*100</f>
        <v>0</v>
      </c>
      <c r="K30" s="25">
        <f>G30/F30*100</f>
        <v>0</v>
      </c>
    </row>
    <row r="31" spans="1:11" x14ac:dyDescent="0.3">
      <c r="A31" s="101"/>
      <c r="B31" s="158"/>
      <c r="C31" s="26" t="s">
        <v>17</v>
      </c>
      <c r="D31" s="27">
        <f>D469</f>
        <v>725</v>
      </c>
      <c r="E31" s="27">
        <f>E469</f>
        <v>725</v>
      </c>
      <c r="F31" s="27">
        <f>F469</f>
        <v>725</v>
      </c>
      <c r="G31" s="27">
        <f>G469</f>
        <v>0</v>
      </c>
      <c r="H31" s="27">
        <f>H469</f>
        <v>0</v>
      </c>
      <c r="I31" s="25">
        <f>G31/D31*100</f>
        <v>0</v>
      </c>
      <c r="J31" s="25">
        <f>G31/E31*100</f>
        <v>0</v>
      </c>
      <c r="K31" s="25">
        <f>G31/F31*100</f>
        <v>0</v>
      </c>
    </row>
    <row r="32" spans="1:11" ht="55.5" customHeight="1" x14ac:dyDescent="0.3">
      <c r="A32" s="101"/>
      <c r="B32" s="158"/>
      <c r="C32" s="28" t="s">
        <v>18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5">
        <v>0</v>
      </c>
      <c r="K32" s="25">
        <v>0</v>
      </c>
    </row>
    <row r="33" spans="1:14" ht="41.25" customHeight="1" x14ac:dyDescent="0.3">
      <c r="A33" s="101"/>
      <c r="B33" s="158"/>
      <c r="C33" s="26" t="s">
        <v>19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5">
        <v>0</v>
      </c>
      <c r="J33" s="25">
        <v>0</v>
      </c>
      <c r="K33" s="25">
        <v>0</v>
      </c>
    </row>
    <row r="34" spans="1:14" ht="77.25" customHeight="1" x14ac:dyDescent="0.3">
      <c r="A34" s="101"/>
      <c r="B34" s="158"/>
      <c r="C34" s="28" t="s">
        <v>20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5">
        <v>0</v>
      </c>
      <c r="J34" s="25">
        <v>0</v>
      </c>
      <c r="K34" s="25">
        <v>0</v>
      </c>
    </row>
    <row r="35" spans="1:14" ht="63" customHeight="1" x14ac:dyDescent="0.3">
      <c r="A35" s="101"/>
      <c r="B35" s="158"/>
      <c r="C35" s="26" t="s">
        <v>21</v>
      </c>
      <c r="D35" s="27">
        <v>0</v>
      </c>
      <c r="E35" s="27">
        <v>0</v>
      </c>
      <c r="F35" s="27">
        <f>F78+F480</f>
        <v>0</v>
      </c>
      <c r="G35" s="27">
        <v>0</v>
      </c>
      <c r="H35" s="27">
        <v>0</v>
      </c>
      <c r="I35" s="25">
        <v>0</v>
      </c>
      <c r="J35" s="25">
        <v>0</v>
      </c>
      <c r="K35" s="25">
        <v>0</v>
      </c>
    </row>
    <row r="36" spans="1:14" ht="43.5" customHeight="1" x14ac:dyDescent="0.3">
      <c r="A36" s="101"/>
      <c r="B36" s="159"/>
      <c r="C36" s="26" t="s">
        <v>22</v>
      </c>
      <c r="D36" s="27">
        <v>0</v>
      </c>
      <c r="E36" s="27">
        <f>E71+E481</f>
        <v>0</v>
      </c>
      <c r="F36" s="27">
        <f>F71+F481</f>
        <v>0</v>
      </c>
      <c r="G36" s="27">
        <v>0</v>
      </c>
      <c r="H36" s="27">
        <v>0</v>
      </c>
      <c r="I36" s="25">
        <v>0</v>
      </c>
      <c r="J36" s="25">
        <v>0</v>
      </c>
      <c r="K36" s="25">
        <v>0</v>
      </c>
    </row>
    <row r="37" spans="1:14" ht="28.5" customHeight="1" x14ac:dyDescent="0.3">
      <c r="A37" s="101"/>
      <c r="B37" s="94" t="s">
        <v>26</v>
      </c>
      <c r="C37" s="23" t="s">
        <v>16</v>
      </c>
      <c r="D37" s="24">
        <f>D38+D40+D42+D43</f>
        <v>17116.2</v>
      </c>
      <c r="E37" s="24">
        <f>E38+E40+E42+E43</f>
        <v>17116.2</v>
      </c>
      <c r="F37" s="24">
        <f>F38+F40+F42+F43</f>
        <v>12619.5</v>
      </c>
      <c r="G37" s="24">
        <f>G38+G40+G42+G43</f>
        <v>10073.700000000001</v>
      </c>
      <c r="H37" s="24">
        <f>H38+H40+H42+H43</f>
        <v>8499.7999999999993</v>
      </c>
      <c r="I37" s="25">
        <f>G37/D37*100</f>
        <v>58.85476916605321</v>
      </c>
      <c r="J37" s="25">
        <f>G37/E37*100</f>
        <v>58.85476916605321</v>
      </c>
      <c r="K37" s="25">
        <f>G37/F37*100</f>
        <v>79.826459051467964</v>
      </c>
    </row>
    <row r="38" spans="1:14" ht="24.75" customHeight="1" x14ac:dyDescent="0.3">
      <c r="A38" s="101"/>
      <c r="B38" s="95"/>
      <c r="C38" s="26" t="s">
        <v>17</v>
      </c>
      <c r="D38" s="27">
        <f t="shared" ref="D38:H43" si="4">D74</f>
        <v>16541.7</v>
      </c>
      <c r="E38" s="27">
        <f t="shared" si="4"/>
        <v>16541.7</v>
      </c>
      <c r="F38" s="27">
        <f t="shared" si="4"/>
        <v>12045</v>
      </c>
      <c r="G38" s="27">
        <f t="shared" si="4"/>
        <v>9499.2000000000007</v>
      </c>
      <c r="H38" s="27">
        <f t="shared" si="4"/>
        <v>7925.3</v>
      </c>
      <c r="I38" s="32">
        <f>G38/D38*100</f>
        <v>57.425778487096245</v>
      </c>
      <c r="J38" s="32">
        <f>G38/E38*100</f>
        <v>57.425778487096245</v>
      </c>
      <c r="K38" s="32">
        <f>G38/F38*100</f>
        <v>78.864259028642593</v>
      </c>
    </row>
    <row r="39" spans="1:14" ht="63" customHeight="1" x14ac:dyDescent="0.3">
      <c r="A39" s="101"/>
      <c r="B39" s="95"/>
      <c r="C39" s="28" t="s">
        <v>18</v>
      </c>
      <c r="D39" s="27">
        <f>D75</f>
        <v>300</v>
      </c>
      <c r="E39" s="27">
        <f>E75</f>
        <v>300</v>
      </c>
      <c r="F39" s="27">
        <f t="shared" si="4"/>
        <v>300</v>
      </c>
      <c r="G39" s="27">
        <f t="shared" si="4"/>
        <v>300</v>
      </c>
      <c r="H39" s="27">
        <f t="shared" si="4"/>
        <v>300</v>
      </c>
      <c r="I39" s="32">
        <f>G39/D39*100</f>
        <v>100</v>
      </c>
      <c r="J39" s="32">
        <f>G39/E39*100</f>
        <v>100</v>
      </c>
      <c r="K39" s="32">
        <f t="shared" ref="K39:K45" si="5">G39/F39*100</f>
        <v>100</v>
      </c>
    </row>
    <row r="40" spans="1:14" ht="37.5" x14ac:dyDescent="0.3">
      <c r="A40" s="101"/>
      <c r="B40" s="95"/>
      <c r="C40" s="26" t="s">
        <v>19</v>
      </c>
      <c r="D40" s="27">
        <f t="shared" si="4"/>
        <v>574.5</v>
      </c>
      <c r="E40" s="27">
        <f t="shared" si="4"/>
        <v>574.5</v>
      </c>
      <c r="F40" s="27">
        <f t="shared" si="4"/>
        <v>574.5</v>
      </c>
      <c r="G40" s="27">
        <f t="shared" si="4"/>
        <v>574.5</v>
      </c>
      <c r="H40" s="27">
        <f t="shared" si="4"/>
        <v>574.5</v>
      </c>
      <c r="I40" s="32">
        <f>G40/D40*100</f>
        <v>100</v>
      </c>
      <c r="J40" s="32">
        <f>G40/E40*100</f>
        <v>100</v>
      </c>
      <c r="K40" s="32">
        <f t="shared" si="5"/>
        <v>100</v>
      </c>
    </row>
    <row r="41" spans="1:14" ht="78" customHeight="1" x14ac:dyDescent="0.3">
      <c r="A41" s="101"/>
      <c r="B41" s="95"/>
      <c r="C41" s="28" t="s">
        <v>20</v>
      </c>
      <c r="D41" s="27">
        <f t="shared" si="4"/>
        <v>574.5</v>
      </c>
      <c r="E41" s="27">
        <f t="shared" si="4"/>
        <v>574.5</v>
      </c>
      <c r="F41" s="27">
        <f t="shared" si="4"/>
        <v>574.5</v>
      </c>
      <c r="G41" s="27">
        <f t="shared" si="4"/>
        <v>574.5</v>
      </c>
      <c r="H41" s="27">
        <f t="shared" si="4"/>
        <v>574.5</v>
      </c>
      <c r="I41" s="32">
        <f>G41/D41*100</f>
        <v>100</v>
      </c>
      <c r="J41" s="32">
        <f>G41/E41*100</f>
        <v>100</v>
      </c>
      <c r="K41" s="32">
        <f t="shared" si="5"/>
        <v>100</v>
      </c>
    </row>
    <row r="42" spans="1:14" ht="37.5" x14ac:dyDescent="0.3">
      <c r="A42" s="101"/>
      <c r="B42" s="95"/>
      <c r="C42" s="26" t="s">
        <v>21</v>
      </c>
      <c r="D42" s="27">
        <f t="shared" si="4"/>
        <v>0</v>
      </c>
      <c r="E42" s="27">
        <f t="shared" si="4"/>
        <v>0</v>
      </c>
      <c r="F42" s="27">
        <f t="shared" si="4"/>
        <v>0</v>
      </c>
      <c r="G42" s="27">
        <f t="shared" si="4"/>
        <v>0</v>
      </c>
      <c r="H42" s="27">
        <f>H78</f>
        <v>0</v>
      </c>
      <c r="I42" s="25">
        <v>0</v>
      </c>
      <c r="J42" s="25">
        <v>0</v>
      </c>
      <c r="K42" s="25">
        <v>0</v>
      </c>
    </row>
    <row r="43" spans="1:14" ht="56.25" x14ac:dyDescent="0.3">
      <c r="A43" s="101"/>
      <c r="B43" s="96"/>
      <c r="C43" s="26" t="s">
        <v>22</v>
      </c>
      <c r="D43" s="27">
        <f t="shared" si="4"/>
        <v>0</v>
      </c>
      <c r="E43" s="27">
        <f t="shared" si="4"/>
        <v>0</v>
      </c>
      <c r="F43" s="27">
        <f t="shared" si="4"/>
        <v>0</v>
      </c>
      <c r="G43" s="27">
        <f t="shared" si="4"/>
        <v>0</v>
      </c>
      <c r="H43" s="27">
        <f>H79</f>
        <v>0</v>
      </c>
      <c r="I43" s="25">
        <v>0</v>
      </c>
      <c r="J43" s="25">
        <v>0</v>
      </c>
      <c r="K43" s="25">
        <v>0</v>
      </c>
    </row>
    <row r="44" spans="1:14" ht="26.25" customHeight="1" x14ac:dyDescent="0.3">
      <c r="A44" s="101"/>
      <c r="B44" s="94" t="s">
        <v>27</v>
      </c>
      <c r="C44" s="23" t="s">
        <v>16</v>
      </c>
      <c r="D44" s="24">
        <f>D45+D47+D49+D50</f>
        <v>108843.1</v>
      </c>
      <c r="E44" s="24">
        <f>E45+E47+E49+E50</f>
        <v>108843.1</v>
      </c>
      <c r="F44" s="24">
        <f>F45+F47+F49+F50</f>
        <v>108843.1</v>
      </c>
      <c r="G44" s="24">
        <f>G45+G47+G49+G50</f>
        <v>16892.900000000001</v>
      </c>
      <c r="H44" s="24">
        <f>H45+H47+H49+H50</f>
        <v>33741.599999999999</v>
      </c>
      <c r="I44" s="25">
        <f>G44/D44*100</f>
        <v>15.520414247664757</v>
      </c>
      <c r="J44" s="25">
        <f>G44/E44*100</f>
        <v>15.520414247664757</v>
      </c>
      <c r="K44" s="25">
        <f>G44/F44*100</f>
        <v>15.520414247664757</v>
      </c>
      <c r="L44" s="33"/>
      <c r="M44" s="33"/>
      <c r="N44" s="33"/>
    </row>
    <row r="45" spans="1:14" ht="29.25" customHeight="1" x14ac:dyDescent="0.3">
      <c r="A45" s="101"/>
      <c r="B45" s="95"/>
      <c r="C45" s="26" t="s">
        <v>17</v>
      </c>
      <c r="D45" s="27">
        <f t="shared" ref="D45:H48" si="6">D756</f>
        <v>48843.1</v>
      </c>
      <c r="E45" s="27">
        <f t="shared" si="6"/>
        <v>48843.1</v>
      </c>
      <c r="F45" s="27">
        <f t="shared" si="6"/>
        <v>48843.1</v>
      </c>
      <c r="G45" s="27">
        <f t="shared" si="6"/>
        <v>16892.900000000001</v>
      </c>
      <c r="H45" s="27">
        <f t="shared" si="6"/>
        <v>21032</v>
      </c>
      <c r="I45" s="32">
        <f>G45/D45*100</f>
        <v>34.586052072861882</v>
      </c>
      <c r="J45" s="32">
        <f>G45/E45*100</f>
        <v>34.586052072861882</v>
      </c>
      <c r="K45" s="32">
        <f t="shared" si="5"/>
        <v>34.586052072861882</v>
      </c>
    </row>
    <row r="46" spans="1:14" ht="75" x14ac:dyDescent="0.3">
      <c r="A46" s="101"/>
      <c r="B46" s="95"/>
      <c r="C46" s="28" t="s">
        <v>18</v>
      </c>
      <c r="D46" s="27">
        <f t="shared" si="6"/>
        <v>7415.7</v>
      </c>
      <c r="E46" s="27">
        <f t="shared" si="6"/>
        <v>7415.7</v>
      </c>
      <c r="F46" s="27">
        <f t="shared" si="6"/>
        <v>7415.7</v>
      </c>
      <c r="G46" s="27">
        <f t="shared" si="6"/>
        <v>0</v>
      </c>
      <c r="H46" s="27">
        <f t="shared" si="6"/>
        <v>1570.9</v>
      </c>
      <c r="I46" s="32">
        <v>0</v>
      </c>
      <c r="J46" s="32">
        <v>0</v>
      </c>
      <c r="K46" s="32">
        <v>0</v>
      </c>
    </row>
    <row r="47" spans="1:14" ht="37.5" x14ac:dyDescent="0.3">
      <c r="A47" s="101"/>
      <c r="B47" s="95"/>
      <c r="C47" s="26" t="s">
        <v>19</v>
      </c>
      <c r="D47" s="27">
        <f t="shared" si="6"/>
        <v>60000</v>
      </c>
      <c r="E47" s="27">
        <f t="shared" si="6"/>
        <v>60000</v>
      </c>
      <c r="F47" s="27">
        <f t="shared" si="6"/>
        <v>60000</v>
      </c>
      <c r="G47" s="27">
        <f t="shared" si="6"/>
        <v>0</v>
      </c>
      <c r="H47" s="27">
        <f t="shared" si="6"/>
        <v>12709.6</v>
      </c>
      <c r="I47" s="32">
        <v>0</v>
      </c>
      <c r="J47" s="32">
        <v>0</v>
      </c>
      <c r="K47" s="32">
        <v>0</v>
      </c>
    </row>
    <row r="48" spans="1:14" ht="94.5" customHeight="1" x14ac:dyDescent="0.3">
      <c r="A48" s="101"/>
      <c r="B48" s="95"/>
      <c r="C48" s="28" t="s">
        <v>20</v>
      </c>
      <c r="D48" s="27">
        <f t="shared" si="6"/>
        <v>60000</v>
      </c>
      <c r="E48" s="27">
        <f t="shared" si="6"/>
        <v>60000</v>
      </c>
      <c r="F48" s="27">
        <f t="shared" si="6"/>
        <v>60000</v>
      </c>
      <c r="G48" s="27">
        <f t="shared" si="6"/>
        <v>0</v>
      </c>
      <c r="H48" s="27">
        <f t="shared" si="6"/>
        <v>12709.6</v>
      </c>
      <c r="I48" s="32">
        <v>0</v>
      </c>
      <c r="J48" s="32">
        <v>0</v>
      </c>
      <c r="K48" s="32">
        <v>0</v>
      </c>
    </row>
    <row r="49" spans="1:14" ht="37.5" x14ac:dyDescent="0.3">
      <c r="A49" s="101"/>
      <c r="B49" s="95"/>
      <c r="C49" s="26" t="s">
        <v>21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5">
        <v>0</v>
      </c>
      <c r="J49" s="25">
        <v>0</v>
      </c>
      <c r="K49" s="25">
        <v>0</v>
      </c>
    </row>
    <row r="50" spans="1:14" ht="56.25" x14ac:dyDescent="0.3">
      <c r="A50" s="101"/>
      <c r="B50" s="96"/>
      <c r="C50" s="26" t="s">
        <v>22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5">
        <v>0</v>
      </c>
      <c r="J50" s="25">
        <v>0</v>
      </c>
      <c r="K50" s="25">
        <v>0</v>
      </c>
    </row>
    <row r="51" spans="1:14" x14ac:dyDescent="0.3">
      <c r="A51" s="101"/>
      <c r="B51" s="157" t="s">
        <v>28</v>
      </c>
      <c r="C51" s="23" t="s">
        <v>16</v>
      </c>
      <c r="D51" s="24">
        <f>D52+D54+D56+D57</f>
        <v>82945.100000000006</v>
      </c>
      <c r="E51" s="24">
        <f>E52+E54+E56+E57</f>
        <v>0</v>
      </c>
      <c r="F51" s="24">
        <f>F52+F54+F56+F57</f>
        <v>0</v>
      </c>
      <c r="G51" s="24">
        <f>G52+G54+G56+G57</f>
        <v>11479</v>
      </c>
      <c r="H51" s="24">
        <f>H52+H54+H56+H57</f>
        <v>11479</v>
      </c>
      <c r="I51" s="25">
        <f>G51/D51*100</f>
        <v>13.839274411628896</v>
      </c>
      <c r="J51" s="25">
        <v>0</v>
      </c>
      <c r="K51" s="25">
        <v>0</v>
      </c>
    </row>
    <row r="52" spans="1:14" x14ac:dyDescent="0.3">
      <c r="A52" s="101"/>
      <c r="B52" s="158"/>
      <c r="C52" s="26" t="s">
        <v>17</v>
      </c>
      <c r="D52" s="27">
        <f>E52+F52+H52</f>
        <v>0</v>
      </c>
      <c r="E52" s="27">
        <v>0</v>
      </c>
      <c r="F52" s="27">
        <v>0</v>
      </c>
      <c r="G52" s="27">
        <v>0</v>
      </c>
      <c r="H52" s="27">
        <v>0</v>
      </c>
      <c r="I52" s="25">
        <v>0</v>
      </c>
      <c r="J52" s="25">
        <v>0</v>
      </c>
      <c r="K52" s="25">
        <v>0</v>
      </c>
    </row>
    <row r="53" spans="1:14" ht="75" x14ac:dyDescent="0.3">
      <c r="A53" s="101"/>
      <c r="B53" s="158"/>
      <c r="C53" s="28" t="s">
        <v>18</v>
      </c>
      <c r="D53" s="27">
        <f>E53+F53+H53</f>
        <v>0</v>
      </c>
      <c r="E53" s="27">
        <f t="shared" ref="E53:H55" si="7">E82</f>
        <v>0</v>
      </c>
      <c r="F53" s="27">
        <f t="shared" si="7"/>
        <v>0</v>
      </c>
      <c r="G53" s="27">
        <f t="shared" si="7"/>
        <v>0</v>
      </c>
      <c r="H53" s="27">
        <f t="shared" si="7"/>
        <v>0</v>
      </c>
      <c r="I53" s="25">
        <v>0</v>
      </c>
      <c r="J53" s="25">
        <v>0</v>
      </c>
      <c r="K53" s="25">
        <v>0</v>
      </c>
    </row>
    <row r="54" spans="1:14" ht="37.5" x14ac:dyDescent="0.3">
      <c r="A54" s="101"/>
      <c r="B54" s="158"/>
      <c r="C54" s="26" t="s">
        <v>19</v>
      </c>
      <c r="D54" s="27">
        <f>D765</f>
        <v>0</v>
      </c>
      <c r="E54" s="27">
        <f t="shared" si="7"/>
        <v>0</v>
      </c>
      <c r="F54" s="27">
        <f t="shared" si="7"/>
        <v>0</v>
      </c>
      <c r="G54" s="27">
        <f t="shared" si="7"/>
        <v>0</v>
      </c>
      <c r="H54" s="27">
        <f t="shared" si="7"/>
        <v>0</v>
      </c>
      <c r="I54" s="25">
        <v>0</v>
      </c>
      <c r="J54" s="25">
        <v>0</v>
      </c>
      <c r="K54" s="25">
        <v>0</v>
      </c>
    </row>
    <row r="55" spans="1:14" ht="75" x14ac:dyDescent="0.3">
      <c r="A55" s="101"/>
      <c r="B55" s="158"/>
      <c r="C55" s="28" t="s">
        <v>20</v>
      </c>
      <c r="D55" s="27">
        <f>E55+F55+H55</f>
        <v>0</v>
      </c>
      <c r="E55" s="27">
        <f t="shared" si="7"/>
        <v>0</v>
      </c>
      <c r="F55" s="27">
        <f t="shared" si="7"/>
        <v>0</v>
      </c>
      <c r="G55" s="27">
        <f t="shared" si="7"/>
        <v>0</v>
      </c>
      <c r="H55" s="27">
        <f t="shared" si="7"/>
        <v>0</v>
      </c>
      <c r="I55" s="25">
        <v>0</v>
      </c>
      <c r="J55" s="25">
        <v>0</v>
      </c>
      <c r="K55" s="25">
        <v>0</v>
      </c>
    </row>
    <row r="56" spans="1:14" ht="37.5" x14ac:dyDescent="0.3">
      <c r="A56" s="101"/>
      <c r="B56" s="158"/>
      <c r="C56" s="26" t="s">
        <v>21</v>
      </c>
      <c r="D56" s="27">
        <f>D473+D767</f>
        <v>82945.100000000006</v>
      </c>
      <c r="E56" s="27">
        <f>E473+E767</f>
        <v>0</v>
      </c>
      <c r="F56" s="27">
        <f>F473+F767</f>
        <v>0</v>
      </c>
      <c r="G56" s="27">
        <f>G473+G767</f>
        <v>11479</v>
      </c>
      <c r="H56" s="27">
        <f>H473+H767</f>
        <v>11479</v>
      </c>
      <c r="I56" s="25">
        <f>G56/D56*100</f>
        <v>13.839274411628896</v>
      </c>
      <c r="J56" s="25">
        <v>0</v>
      </c>
      <c r="K56" s="25">
        <v>0</v>
      </c>
    </row>
    <row r="57" spans="1:14" ht="56.25" x14ac:dyDescent="0.3">
      <c r="A57" s="102"/>
      <c r="B57" s="159"/>
      <c r="C57" s="26" t="s">
        <v>22</v>
      </c>
      <c r="D57" s="27">
        <v>0</v>
      </c>
      <c r="E57" s="27">
        <f>E474+E768</f>
        <v>0</v>
      </c>
      <c r="F57" s="27">
        <f>F474+F768</f>
        <v>0</v>
      </c>
      <c r="G57" s="27">
        <v>0</v>
      </c>
      <c r="H57" s="27">
        <v>0</v>
      </c>
      <c r="I57" s="25">
        <v>0</v>
      </c>
      <c r="J57" s="25">
        <v>0</v>
      </c>
      <c r="K57" s="25">
        <v>0</v>
      </c>
    </row>
    <row r="58" spans="1:14" ht="30" customHeight="1" x14ac:dyDescent="0.3">
      <c r="A58" s="112" t="s">
        <v>29</v>
      </c>
      <c r="B58" s="94" t="s">
        <v>30</v>
      </c>
      <c r="C58" s="23" t="s">
        <v>16</v>
      </c>
      <c r="D58" s="24">
        <f>D59+D61+D63+D64</f>
        <v>781199</v>
      </c>
      <c r="E58" s="24">
        <f>E59+E61+E63+E64</f>
        <v>779598.1</v>
      </c>
      <c r="F58" s="24">
        <f>F59+F61+F63+F64</f>
        <v>770829.3</v>
      </c>
      <c r="G58" s="24">
        <f>G59+G61+G63+G64</f>
        <v>624118.70000000007</v>
      </c>
      <c r="H58" s="24">
        <f>H59+H61+H63+H64</f>
        <v>622544.80000000016</v>
      </c>
      <c r="I58" s="25">
        <f>G58/D58*100</f>
        <v>79.892408976458</v>
      </c>
      <c r="J58" s="25">
        <f>G58/E58*100</f>
        <v>80.056467556809082</v>
      </c>
      <c r="K58" s="25">
        <f>G58/F58*100</f>
        <v>80.967173925537082</v>
      </c>
      <c r="L58" s="33"/>
      <c r="M58" s="33"/>
      <c r="N58" s="33"/>
    </row>
    <row r="59" spans="1:14" ht="33" customHeight="1" x14ac:dyDescent="0.3">
      <c r="A59" s="113"/>
      <c r="B59" s="95"/>
      <c r="C59" s="26" t="s">
        <v>17</v>
      </c>
      <c r="D59" s="27">
        <f t="shared" ref="D59:H62" si="8">D67+D74</f>
        <v>780624.5</v>
      </c>
      <c r="E59" s="27">
        <f t="shared" si="8"/>
        <v>779023.6</v>
      </c>
      <c r="F59" s="27">
        <f t="shared" si="8"/>
        <v>770254.8</v>
      </c>
      <c r="G59" s="27">
        <f t="shared" si="8"/>
        <v>623544.20000000007</v>
      </c>
      <c r="H59" s="27">
        <f t="shared" si="8"/>
        <v>621970.30000000016</v>
      </c>
      <c r="I59" s="25">
        <f>G59/D59*100</f>
        <v>79.877610810319183</v>
      </c>
      <c r="J59" s="25">
        <f>G59/E59*100</f>
        <v>80.041759967220514</v>
      </c>
      <c r="K59" s="25">
        <f>G59/F59*100</f>
        <v>80.952978157357805</v>
      </c>
    </row>
    <row r="60" spans="1:14" ht="75" customHeight="1" x14ac:dyDescent="0.3">
      <c r="A60" s="113"/>
      <c r="B60" s="95"/>
      <c r="C60" s="28" t="s">
        <v>18</v>
      </c>
      <c r="D60" s="27">
        <f t="shared" si="8"/>
        <v>300</v>
      </c>
      <c r="E60" s="27">
        <f t="shared" si="8"/>
        <v>300</v>
      </c>
      <c r="F60" s="27">
        <f t="shared" si="8"/>
        <v>300</v>
      </c>
      <c r="G60" s="27">
        <f t="shared" si="8"/>
        <v>300</v>
      </c>
      <c r="H60" s="27">
        <f t="shared" si="8"/>
        <v>300</v>
      </c>
      <c r="I60" s="25">
        <f>G60/D60*100</f>
        <v>100</v>
      </c>
      <c r="J60" s="25">
        <f>G60/E60*100</f>
        <v>100</v>
      </c>
      <c r="K60" s="25">
        <f>G60/F60*100</f>
        <v>100</v>
      </c>
    </row>
    <row r="61" spans="1:14" ht="37.5" x14ac:dyDescent="0.3">
      <c r="A61" s="113"/>
      <c r="B61" s="95"/>
      <c r="C61" s="26" t="s">
        <v>19</v>
      </c>
      <c r="D61" s="27">
        <f t="shared" si="8"/>
        <v>574.5</v>
      </c>
      <c r="E61" s="27">
        <f t="shared" si="8"/>
        <v>574.5</v>
      </c>
      <c r="F61" s="27">
        <f t="shared" si="8"/>
        <v>574.5</v>
      </c>
      <c r="G61" s="27">
        <f t="shared" si="8"/>
        <v>574.5</v>
      </c>
      <c r="H61" s="27">
        <f t="shared" si="8"/>
        <v>574.5</v>
      </c>
      <c r="I61" s="25">
        <f>G61/D61*100</f>
        <v>100</v>
      </c>
      <c r="J61" s="25">
        <f>G61/E61*100</f>
        <v>100</v>
      </c>
      <c r="K61" s="25">
        <f>G61/F61*100</f>
        <v>100</v>
      </c>
    </row>
    <row r="62" spans="1:14" ht="99" customHeight="1" x14ac:dyDescent="0.3">
      <c r="A62" s="113"/>
      <c r="B62" s="95"/>
      <c r="C62" s="28" t="s">
        <v>20</v>
      </c>
      <c r="D62" s="27">
        <f t="shared" si="8"/>
        <v>574.5</v>
      </c>
      <c r="E62" s="27">
        <f t="shared" si="8"/>
        <v>574.5</v>
      </c>
      <c r="F62" s="27">
        <f t="shared" si="8"/>
        <v>574.5</v>
      </c>
      <c r="G62" s="27">
        <f t="shared" si="8"/>
        <v>574.5</v>
      </c>
      <c r="H62" s="27">
        <f t="shared" si="8"/>
        <v>574.5</v>
      </c>
      <c r="I62" s="25">
        <f>G62/D62*100</f>
        <v>100</v>
      </c>
      <c r="J62" s="25">
        <f>G62/E62*100</f>
        <v>100</v>
      </c>
      <c r="K62" s="25">
        <f>G62/F62*100</f>
        <v>100</v>
      </c>
    </row>
    <row r="63" spans="1:14" ht="37.5" x14ac:dyDescent="0.3">
      <c r="A63" s="113"/>
      <c r="B63" s="95"/>
      <c r="C63" s="26" t="s">
        <v>21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5">
        <v>0</v>
      </c>
      <c r="J63" s="25">
        <v>0</v>
      </c>
      <c r="K63" s="25">
        <v>0</v>
      </c>
    </row>
    <row r="64" spans="1:14" ht="56.25" x14ac:dyDescent="0.3">
      <c r="A64" s="114"/>
      <c r="B64" s="96"/>
      <c r="C64" s="26" t="s">
        <v>22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5">
        <v>0</v>
      </c>
      <c r="J64" s="25">
        <v>0</v>
      </c>
      <c r="K64" s="25">
        <v>0</v>
      </c>
    </row>
    <row r="65" spans="1:11" ht="18.75" customHeight="1" x14ac:dyDescent="0.3">
      <c r="A65" s="29"/>
      <c r="B65" s="154" t="s">
        <v>23</v>
      </c>
      <c r="C65" s="155"/>
      <c r="D65" s="155"/>
      <c r="E65" s="155"/>
      <c r="F65" s="156"/>
      <c r="G65" s="30"/>
      <c r="H65" s="31"/>
      <c r="I65" s="25"/>
      <c r="J65" s="25"/>
      <c r="K65" s="25"/>
    </row>
    <row r="66" spans="1:11" ht="26.25" customHeight="1" x14ac:dyDescent="0.3">
      <c r="A66" s="100"/>
      <c r="B66" s="94" t="s">
        <v>31</v>
      </c>
      <c r="C66" s="34" t="s">
        <v>32</v>
      </c>
      <c r="D66" s="24">
        <f>D67+D69+D71+D72</f>
        <v>764082.8</v>
      </c>
      <c r="E66" s="24">
        <f>E67+E69+E71+E72</f>
        <v>762481.9</v>
      </c>
      <c r="F66" s="24">
        <f>F67+F69+F71+F72</f>
        <v>758209.8</v>
      </c>
      <c r="G66" s="24">
        <f>G67+G69+G71+G72</f>
        <v>614045.00000000012</v>
      </c>
      <c r="H66" s="24">
        <f>H67+H69+H71+H72</f>
        <v>614045.00000000012</v>
      </c>
      <c r="I66" s="25">
        <f>G66/D66*100</f>
        <v>80.363672628149729</v>
      </c>
      <c r="J66" s="25">
        <f>G66/E66*100</f>
        <v>80.532403457708327</v>
      </c>
      <c r="K66" s="25">
        <f>G66/F66*100</f>
        <v>80.986159767388926</v>
      </c>
    </row>
    <row r="67" spans="1:11" ht="25.5" customHeight="1" x14ac:dyDescent="0.3">
      <c r="A67" s="101"/>
      <c r="B67" s="95"/>
      <c r="C67" s="35" t="s">
        <v>17</v>
      </c>
      <c r="D67" s="27">
        <f>D81+D130+D214+D270+D305+D354+D427+D448+D455</f>
        <v>764082.8</v>
      </c>
      <c r="E67" s="27">
        <f>E81+E130+E214+E270+E305+E354+E427+E448+E455</f>
        <v>762481.9</v>
      </c>
      <c r="F67" s="27">
        <f>F81+F130+F214+F270+F305+F354+F427+F448+F455</f>
        <v>758209.8</v>
      </c>
      <c r="G67" s="27">
        <f>G81+G130+G214+G270+G305+G354+G427+G448+G455</f>
        <v>614045.00000000012</v>
      </c>
      <c r="H67" s="27">
        <f>H81+H130+H214+H270+H305+H354+H427+H448+H455</f>
        <v>614045.00000000012</v>
      </c>
      <c r="I67" s="32">
        <f>G67/D67*100</f>
        <v>80.363672628149729</v>
      </c>
      <c r="J67" s="32">
        <f>G67/E67*100</f>
        <v>80.532403457708327</v>
      </c>
      <c r="K67" s="32">
        <f>G67/F67*100</f>
        <v>80.986159767388926</v>
      </c>
    </row>
    <row r="68" spans="1:11" ht="80.25" customHeight="1" x14ac:dyDescent="0.3">
      <c r="A68" s="101"/>
      <c r="B68" s="95"/>
      <c r="C68" s="36" t="s">
        <v>18</v>
      </c>
      <c r="D68" s="27">
        <f>D306+D456</f>
        <v>0</v>
      </c>
      <c r="E68" s="27">
        <f>E306+E456</f>
        <v>0</v>
      </c>
      <c r="F68" s="27">
        <f>F306+F456</f>
        <v>0</v>
      </c>
      <c r="G68" s="27">
        <f>G306+G456</f>
        <v>0</v>
      </c>
      <c r="H68" s="27">
        <f>H306+H456</f>
        <v>0</v>
      </c>
      <c r="I68" s="32">
        <v>0</v>
      </c>
      <c r="J68" s="32">
        <v>0</v>
      </c>
      <c r="K68" s="32">
        <v>0</v>
      </c>
    </row>
    <row r="69" spans="1:11" ht="37.5" x14ac:dyDescent="0.3">
      <c r="A69" s="101"/>
      <c r="B69" s="95"/>
      <c r="C69" s="35" t="s">
        <v>19</v>
      </c>
      <c r="D69" s="27">
        <f>D83+D132+D216+D272+D307+D356+D429+D450+D457</f>
        <v>0</v>
      </c>
      <c r="E69" s="27">
        <f>E83+E132+E216+E272+E307+E356+E429+E450+E457</f>
        <v>0</v>
      </c>
      <c r="F69" s="27">
        <f>F83+F132+F216+F272+F307+F356+F429+F450+F457</f>
        <v>0</v>
      </c>
      <c r="G69" s="27">
        <f>G83+G132+G216+G272+G307+G356+G429+G450+G457</f>
        <v>0</v>
      </c>
      <c r="H69" s="27">
        <f>H83+H132+H216+H272+H307+H356+H429+H450+H457</f>
        <v>0</v>
      </c>
      <c r="I69" s="32">
        <v>0</v>
      </c>
      <c r="J69" s="32">
        <v>0</v>
      </c>
      <c r="K69" s="32">
        <v>0</v>
      </c>
    </row>
    <row r="70" spans="1:11" ht="78.75" customHeight="1" x14ac:dyDescent="0.3">
      <c r="A70" s="101"/>
      <c r="B70" s="95"/>
      <c r="C70" s="36" t="s">
        <v>20</v>
      </c>
      <c r="D70" s="27">
        <f>D308+D458</f>
        <v>0</v>
      </c>
      <c r="E70" s="27">
        <f>E308+E458</f>
        <v>0</v>
      </c>
      <c r="F70" s="27">
        <f>F308+F458</f>
        <v>0</v>
      </c>
      <c r="G70" s="27">
        <f>G308+G458</f>
        <v>0</v>
      </c>
      <c r="H70" s="27">
        <f>H308+H458</f>
        <v>0</v>
      </c>
      <c r="I70" s="32">
        <v>0</v>
      </c>
      <c r="J70" s="32">
        <v>0</v>
      </c>
      <c r="K70" s="32">
        <v>0</v>
      </c>
    </row>
    <row r="71" spans="1:11" ht="37.5" customHeight="1" x14ac:dyDescent="0.3">
      <c r="A71" s="101"/>
      <c r="B71" s="95"/>
      <c r="C71" s="35" t="s">
        <v>21</v>
      </c>
      <c r="D71" s="27">
        <v>0</v>
      </c>
      <c r="E71" s="27">
        <v>0</v>
      </c>
      <c r="F71" s="27">
        <f>F85+F134+F218+F274+F309+F358+F431+F452+F459</f>
        <v>0</v>
      </c>
      <c r="G71" s="27">
        <v>0</v>
      </c>
      <c r="H71" s="27">
        <v>0</v>
      </c>
      <c r="I71" s="25">
        <v>0</v>
      </c>
      <c r="J71" s="25">
        <v>0</v>
      </c>
      <c r="K71" s="25">
        <v>0</v>
      </c>
    </row>
    <row r="72" spans="1:11" ht="56.25" x14ac:dyDescent="0.3">
      <c r="A72" s="101"/>
      <c r="B72" s="96"/>
      <c r="C72" s="35" t="s">
        <v>22</v>
      </c>
      <c r="D72" s="27">
        <f>D86+D135+D219+D275+D310+D359+D432+D453+D460</f>
        <v>0</v>
      </c>
      <c r="E72" s="27">
        <f>E86+E135+E219+E275+E310+E359+E432+E453+E460</f>
        <v>0</v>
      </c>
      <c r="F72" s="27">
        <f>F86+F135+F219+F275+F310+F359+F432+F453+F460</f>
        <v>0</v>
      </c>
      <c r="G72" s="27">
        <f>G86+G135+G219+G275+G310+G359+G432+G453+G460</f>
        <v>0</v>
      </c>
      <c r="H72" s="27">
        <f>H86+H135+H219+H275+H310+H359+H432+H453+H460</f>
        <v>0</v>
      </c>
      <c r="I72" s="25">
        <v>0</v>
      </c>
      <c r="J72" s="25">
        <v>0</v>
      </c>
      <c r="K72" s="25">
        <v>0</v>
      </c>
    </row>
    <row r="73" spans="1:11" ht="33.75" customHeight="1" x14ac:dyDescent="0.3">
      <c r="A73" s="101"/>
      <c r="B73" s="94" t="s">
        <v>33</v>
      </c>
      <c r="C73" s="34" t="s">
        <v>32</v>
      </c>
      <c r="D73" s="24">
        <f>D74+D76+D78+D79</f>
        <v>17116.2</v>
      </c>
      <c r="E73" s="24">
        <f>E74+E76+E78+E79</f>
        <v>17116.2</v>
      </c>
      <c r="F73" s="24">
        <f>F74+F76+F78+F79</f>
        <v>12619.5</v>
      </c>
      <c r="G73" s="24">
        <f>G74+G76+G78+G79</f>
        <v>10073.700000000001</v>
      </c>
      <c r="H73" s="24">
        <f>H74+H76+H78+H79</f>
        <v>8499.7999999999993</v>
      </c>
      <c r="I73" s="25">
        <f>G73/D73*100</f>
        <v>58.85476916605321</v>
      </c>
      <c r="J73" s="25">
        <f>G73/E73*100</f>
        <v>58.85476916605321</v>
      </c>
      <c r="K73" s="25">
        <f>G73/F73*100</f>
        <v>79.826459051467964</v>
      </c>
    </row>
    <row r="74" spans="1:11" ht="36" customHeight="1" x14ac:dyDescent="0.3">
      <c r="A74" s="101"/>
      <c r="B74" s="95"/>
      <c r="C74" s="35" t="s">
        <v>17</v>
      </c>
      <c r="D74" s="27">
        <f t="shared" ref="D74:H79" si="9">D221+D277+D361+D462</f>
        <v>16541.7</v>
      </c>
      <c r="E74" s="27">
        <f t="shared" si="9"/>
        <v>16541.7</v>
      </c>
      <c r="F74" s="27">
        <f t="shared" si="9"/>
        <v>12045</v>
      </c>
      <c r="G74" s="27">
        <f t="shared" si="9"/>
        <v>9499.2000000000007</v>
      </c>
      <c r="H74" s="27">
        <f t="shared" si="9"/>
        <v>7925.3</v>
      </c>
      <c r="I74" s="32">
        <f>G74/D74*100</f>
        <v>57.425778487096245</v>
      </c>
      <c r="J74" s="32">
        <f>G74/E74*100</f>
        <v>57.425778487096245</v>
      </c>
      <c r="K74" s="32">
        <f>G74/F74*100</f>
        <v>78.864259028642593</v>
      </c>
    </row>
    <row r="75" spans="1:11" ht="75.75" customHeight="1" x14ac:dyDescent="0.3">
      <c r="A75" s="101"/>
      <c r="B75" s="95"/>
      <c r="C75" s="36" t="s">
        <v>18</v>
      </c>
      <c r="D75" s="27">
        <f t="shared" si="9"/>
        <v>300</v>
      </c>
      <c r="E75" s="27">
        <f t="shared" si="9"/>
        <v>300</v>
      </c>
      <c r="F75" s="27">
        <f t="shared" si="9"/>
        <v>300</v>
      </c>
      <c r="G75" s="27">
        <f t="shared" si="9"/>
        <v>300</v>
      </c>
      <c r="H75" s="27">
        <f t="shared" si="9"/>
        <v>300</v>
      </c>
      <c r="I75" s="32">
        <f>G75/D75*100</f>
        <v>100</v>
      </c>
      <c r="J75" s="32">
        <f>G75/E75*100</f>
        <v>100</v>
      </c>
      <c r="K75" s="32">
        <f>G75/F75*100</f>
        <v>100</v>
      </c>
    </row>
    <row r="76" spans="1:11" ht="37.5" x14ac:dyDescent="0.3">
      <c r="A76" s="101"/>
      <c r="B76" s="95"/>
      <c r="C76" s="35" t="s">
        <v>19</v>
      </c>
      <c r="D76" s="27">
        <f t="shared" si="9"/>
        <v>574.5</v>
      </c>
      <c r="E76" s="27">
        <f t="shared" si="9"/>
        <v>574.5</v>
      </c>
      <c r="F76" s="27">
        <f t="shared" si="9"/>
        <v>574.5</v>
      </c>
      <c r="G76" s="27">
        <f t="shared" si="9"/>
        <v>574.5</v>
      </c>
      <c r="H76" s="27">
        <f t="shared" si="9"/>
        <v>574.5</v>
      </c>
      <c r="I76" s="32">
        <f>G76/D76*100</f>
        <v>100</v>
      </c>
      <c r="J76" s="32">
        <f>G76/E76*100</f>
        <v>100</v>
      </c>
      <c r="K76" s="32">
        <f>G76/F76*100</f>
        <v>100</v>
      </c>
    </row>
    <row r="77" spans="1:11" ht="77.25" customHeight="1" x14ac:dyDescent="0.3">
      <c r="A77" s="101"/>
      <c r="B77" s="95"/>
      <c r="C77" s="36" t="s">
        <v>20</v>
      </c>
      <c r="D77" s="27">
        <f t="shared" si="9"/>
        <v>574.5</v>
      </c>
      <c r="E77" s="27">
        <f t="shared" si="9"/>
        <v>574.5</v>
      </c>
      <c r="F77" s="27">
        <f t="shared" si="9"/>
        <v>574.5</v>
      </c>
      <c r="G77" s="27">
        <f t="shared" si="9"/>
        <v>574.5</v>
      </c>
      <c r="H77" s="27">
        <f t="shared" si="9"/>
        <v>574.5</v>
      </c>
      <c r="I77" s="32">
        <f>G77/D77*100</f>
        <v>100</v>
      </c>
      <c r="J77" s="32">
        <f>G77/E77*100</f>
        <v>100</v>
      </c>
      <c r="K77" s="32">
        <f>G77/F77*100</f>
        <v>100</v>
      </c>
    </row>
    <row r="78" spans="1:11" ht="37.5" x14ac:dyDescent="0.3">
      <c r="A78" s="101"/>
      <c r="B78" s="95"/>
      <c r="C78" s="35" t="s">
        <v>21</v>
      </c>
      <c r="D78" s="27">
        <f t="shared" si="9"/>
        <v>0</v>
      </c>
      <c r="E78" s="27">
        <f t="shared" si="9"/>
        <v>0</v>
      </c>
      <c r="F78" s="27">
        <f t="shared" si="9"/>
        <v>0</v>
      </c>
      <c r="G78" s="27">
        <f t="shared" si="9"/>
        <v>0</v>
      </c>
      <c r="H78" s="27">
        <f t="shared" si="9"/>
        <v>0</v>
      </c>
      <c r="I78" s="32">
        <v>0</v>
      </c>
      <c r="J78" s="32">
        <v>0</v>
      </c>
      <c r="K78" s="32">
        <v>0</v>
      </c>
    </row>
    <row r="79" spans="1:11" ht="56.25" x14ac:dyDescent="0.3">
      <c r="A79" s="101"/>
      <c r="B79" s="96"/>
      <c r="C79" s="35" t="s">
        <v>22</v>
      </c>
      <c r="D79" s="27">
        <f t="shared" si="9"/>
        <v>0</v>
      </c>
      <c r="E79" s="27">
        <f t="shared" si="9"/>
        <v>0</v>
      </c>
      <c r="F79" s="27">
        <f t="shared" si="9"/>
        <v>0</v>
      </c>
      <c r="G79" s="27">
        <f t="shared" si="9"/>
        <v>0</v>
      </c>
      <c r="H79" s="27">
        <f t="shared" si="9"/>
        <v>0</v>
      </c>
      <c r="I79" s="32">
        <v>0</v>
      </c>
      <c r="J79" s="32">
        <v>0</v>
      </c>
      <c r="K79" s="32">
        <v>0</v>
      </c>
    </row>
    <row r="80" spans="1:11" ht="33.75" customHeight="1" x14ac:dyDescent="0.3">
      <c r="A80" s="112" t="s">
        <v>34</v>
      </c>
      <c r="B80" s="94" t="s">
        <v>31</v>
      </c>
      <c r="C80" s="34" t="s">
        <v>16</v>
      </c>
      <c r="D80" s="24">
        <f>D81+D83+D85+D86</f>
        <v>499</v>
      </c>
      <c r="E80" s="24">
        <f>E81+E83+E85+E86</f>
        <v>499</v>
      </c>
      <c r="F80" s="24">
        <f>F81+F83+F85+F86</f>
        <v>499</v>
      </c>
      <c r="G80" s="24">
        <f>G81+G83+G85+G86</f>
        <v>344.9</v>
      </c>
      <c r="H80" s="24">
        <f>H81+H83+H85+H86</f>
        <v>344.9</v>
      </c>
      <c r="I80" s="25">
        <f>G80/D80*100</f>
        <v>69.118236472945881</v>
      </c>
      <c r="J80" s="25">
        <f>G80/E80*100</f>
        <v>69.118236472945881</v>
      </c>
      <c r="K80" s="25">
        <f>G80/F80*100</f>
        <v>69.118236472945881</v>
      </c>
    </row>
    <row r="81" spans="1:11" ht="35.25" customHeight="1" x14ac:dyDescent="0.3">
      <c r="A81" s="113"/>
      <c r="B81" s="95"/>
      <c r="C81" s="35" t="s">
        <v>17</v>
      </c>
      <c r="D81" s="27">
        <f>D95+D102+D109+D116+D123+D88</f>
        <v>499</v>
      </c>
      <c r="E81" s="27">
        <f>E95+E102+E109+E116+E123+E88</f>
        <v>499</v>
      </c>
      <c r="F81" s="27">
        <f>F95+F102+F109+F116+F123+F88</f>
        <v>499</v>
      </c>
      <c r="G81" s="27">
        <f>G95+G102+G109+G116+G123+G88</f>
        <v>344.9</v>
      </c>
      <c r="H81" s="27">
        <f>H95+H102+H109+H116+H123+H88</f>
        <v>344.9</v>
      </c>
      <c r="I81" s="32">
        <f>G81/D81*100</f>
        <v>69.118236472945881</v>
      </c>
      <c r="J81" s="32">
        <f>G81/E81*100</f>
        <v>69.118236472945881</v>
      </c>
      <c r="K81" s="32">
        <f>G81/F81*100</f>
        <v>69.118236472945881</v>
      </c>
    </row>
    <row r="82" spans="1:11" ht="80.25" customHeight="1" x14ac:dyDescent="0.3">
      <c r="A82" s="113"/>
      <c r="B82" s="95"/>
      <c r="C82" s="36" t="s">
        <v>18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32">
        <v>0</v>
      </c>
      <c r="J82" s="32">
        <v>0</v>
      </c>
      <c r="K82" s="32">
        <v>0</v>
      </c>
    </row>
    <row r="83" spans="1:11" ht="37.5" x14ac:dyDescent="0.3">
      <c r="A83" s="113"/>
      <c r="B83" s="95"/>
      <c r="C83" s="35" t="s">
        <v>19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5">
        <v>0</v>
      </c>
      <c r="J83" s="25">
        <v>0</v>
      </c>
      <c r="K83" s="25">
        <v>0</v>
      </c>
    </row>
    <row r="84" spans="1:11" ht="100.5" customHeight="1" x14ac:dyDescent="0.3">
      <c r="A84" s="113"/>
      <c r="B84" s="95"/>
      <c r="C84" s="36" t="s">
        <v>20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5">
        <v>0</v>
      </c>
      <c r="J84" s="25">
        <v>0</v>
      </c>
      <c r="K84" s="25">
        <v>0</v>
      </c>
    </row>
    <row r="85" spans="1:11" ht="45.75" customHeight="1" x14ac:dyDescent="0.3">
      <c r="A85" s="113"/>
      <c r="B85" s="95"/>
      <c r="C85" s="35" t="s">
        <v>21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5">
        <v>0</v>
      </c>
      <c r="J85" s="25">
        <v>0</v>
      </c>
      <c r="K85" s="25">
        <v>0</v>
      </c>
    </row>
    <row r="86" spans="1:11" ht="56.25" x14ac:dyDescent="0.3">
      <c r="A86" s="114"/>
      <c r="B86" s="96"/>
      <c r="C86" s="35" t="s">
        <v>22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5">
        <v>0</v>
      </c>
      <c r="J86" s="25">
        <v>0</v>
      </c>
      <c r="K86" s="25">
        <v>0</v>
      </c>
    </row>
    <row r="87" spans="1:11" ht="30" customHeight="1" x14ac:dyDescent="0.3">
      <c r="A87" s="151" t="s">
        <v>35</v>
      </c>
      <c r="B87" s="94" t="s">
        <v>31</v>
      </c>
      <c r="C87" s="34" t="s">
        <v>16</v>
      </c>
      <c r="D87" s="24">
        <f>D88+D90+D92+D93</f>
        <v>50</v>
      </c>
      <c r="E87" s="24">
        <f>E88+E90+E92+E93</f>
        <v>50</v>
      </c>
      <c r="F87" s="24">
        <v>24.5</v>
      </c>
      <c r="G87" s="24">
        <f>G88+G90+G92+G93</f>
        <v>0</v>
      </c>
      <c r="H87" s="24">
        <f>H88+H90+H92+H93</f>
        <v>0</v>
      </c>
      <c r="I87" s="25">
        <f>G87/D87*100</f>
        <v>0</v>
      </c>
      <c r="J87" s="25">
        <f>G87/E87*100</f>
        <v>0</v>
      </c>
      <c r="K87" s="25">
        <f>G87/F87*100</f>
        <v>0</v>
      </c>
    </row>
    <row r="88" spans="1:11" ht="32.25" customHeight="1" x14ac:dyDescent="0.3">
      <c r="A88" s="152"/>
      <c r="B88" s="95"/>
      <c r="C88" s="35" t="s">
        <v>17</v>
      </c>
      <c r="D88" s="27">
        <v>50</v>
      </c>
      <c r="E88" s="27">
        <v>50</v>
      </c>
      <c r="F88" s="27">
        <v>50</v>
      </c>
      <c r="G88" s="27">
        <v>0</v>
      </c>
      <c r="H88" s="27">
        <v>0</v>
      </c>
      <c r="I88" s="32">
        <f>G88/D88*100</f>
        <v>0</v>
      </c>
      <c r="J88" s="32">
        <f>G88/E88*100</f>
        <v>0</v>
      </c>
      <c r="K88" s="32">
        <f>G88/F88*100</f>
        <v>0</v>
      </c>
    </row>
    <row r="89" spans="1:11" ht="78" customHeight="1" x14ac:dyDescent="0.3">
      <c r="A89" s="152"/>
      <c r="B89" s="95"/>
      <c r="C89" s="36" t="s">
        <v>18</v>
      </c>
      <c r="D89" s="27">
        <v>0</v>
      </c>
      <c r="E89" s="27"/>
      <c r="F89" s="27">
        <v>0</v>
      </c>
      <c r="G89" s="27">
        <v>0</v>
      </c>
      <c r="H89" s="27">
        <v>0</v>
      </c>
      <c r="I89" s="32">
        <v>0</v>
      </c>
      <c r="J89" s="32">
        <v>0</v>
      </c>
      <c r="K89" s="32">
        <v>0</v>
      </c>
    </row>
    <row r="90" spans="1:11" ht="37.5" x14ac:dyDescent="0.3">
      <c r="A90" s="152"/>
      <c r="B90" s="95"/>
      <c r="C90" s="35" t="s">
        <v>19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</row>
    <row r="91" spans="1:11" ht="96.75" customHeight="1" x14ac:dyDescent="0.3">
      <c r="A91" s="152"/>
      <c r="B91" s="95"/>
      <c r="C91" s="36" t="s">
        <v>20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</row>
    <row r="92" spans="1:11" ht="46.5" customHeight="1" x14ac:dyDescent="0.3">
      <c r="A92" s="152"/>
      <c r="B92" s="95"/>
      <c r="C92" s="35" t="s">
        <v>21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</row>
    <row r="93" spans="1:11" ht="56.25" x14ac:dyDescent="0.3">
      <c r="A93" s="153"/>
      <c r="B93" s="96"/>
      <c r="C93" s="35" t="s">
        <v>22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</row>
    <row r="94" spans="1:11" ht="30" customHeight="1" x14ac:dyDescent="0.3">
      <c r="A94" s="109" t="s">
        <v>36</v>
      </c>
      <c r="B94" s="94" t="s">
        <v>31</v>
      </c>
      <c r="C94" s="34" t="s">
        <v>16</v>
      </c>
      <c r="D94" s="24">
        <f>D95+D97+D99+D100</f>
        <v>44.1</v>
      </c>
      <c r="E94" s="24">
        <f>E95+E97+E99+E100</f>
        <v>44.1</v>
      </c>
      <c r="F94" s="24">
        <f>F95+F97+F99+F100</f>
        <v>44.1</v>
      </c>
      <c r="G94" s="24">
        <f>G95+G97+G99+G100</f>
        <v>44.1</v>
      </c>
      <c r="H94" s="24">
        <f>H95+H97+H99+H100</f>
        <v>44.1</v>
      </c>
      <c r="I94" s="25">
        <f>G94/D94*100</f>
        <v>100</v>
      </c>
      <c r="J94" s="25">
        <f>G94/E94*100</f>
        <v>100</v>
      </c>
      <c r="K94" s="25">
        <f>G94/F94*100</f>
        <v>100</v>
      </c>
    </row>
    <row r="95" spans="1:11" ht="32.25" customHeight="1" x14ac:dyDescent="0.3">
      <c r="A95" s="110"/>
      <c r="B95" s="95"/>
      <c r="C95" s="35" t="s">
        <v>17</v>
      </c>
      <c r="D95" s="27">
        <v>44.1</v>
      </c>
      <c r="E95" s="27">
        <v>44.1</v>
      </c>
      <c r="F95" s="27">
        <v>44.1</v>
      </c>
      <c r="G95" s="27">
        <v>44.1</v>
      </c>
      <c r="H95" s="27">
        <v>44.1</v>
      </c>
      <c r="I95" s="32">
        <f>G95/D95*100</f>
        <v>100</v>
      </c>
      <c r="J95" s="32">
        <f>G95/E95*100</f>
        <v>100</v>
      </c>
      <c r="K95" s="32">
        <f>G95/F95*100</f>
        <v>100</v>
      </c>
    </row>
    <row r="96" spans="1:11" ht="78" customHeight="1" x14ac:dyDescent="0.3">
      <c r="A96" s="110"/>
      <c r="B96" s="95"/>
      <c r="C96" s="36" t="s">
        <v>18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32">
        <v>0</v>
      </c>
      <c r="J96" s="32">
        <v>0</v>
      </c>
      <c r="K96" s="32">
        <v>0</v>
      </c>
    </row>
    <row r="97" spans="1:11" ht="37.5" x14ac:dyDescent="0.3">
      <c r="A97" s="110"/>
      <c r="B97" s="95"/>
      <c r="C97" s="35" t="s">
        <v>19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</row>
    <row r="98" spans="1:11" ht="96.75" customHeight="1" x14ac:dyDescent="0.3">
      <c r="A98" s="110"/>
      <c r="B98" s="95"/>
      <c r="C98" s="36" t="s">
        <v>20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</row>
    <row r="99" spans="1:11" ht="46.5" customHeight="1" x14ac:dyDescent="0.3">
      <c r="A99" s="110"/>
      <c r="B99" s="95"/>
      <c r="C99" s="35" t="s">
        <v>21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</row>
    <row r="100" spans="1:11" ht="56.25" x14ac:dyDescent="0.3">
      <c r="A100" s="111"/>
      <c r="B100" s="96"/>
      <c r="C100" s="35" t="s">
        <v>22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</row>
    <row r="101" spans="1:11" ht="27.75" customHeight="1" x14ac:dyDescent="0.3">
      <c r="A101" s="109" t="s">
        <v>37</v>
      </c>
      <c r="B101" s="94" t="s">
        <v>31</v>
      </c>
      <c r="C101" s="34" t="s">
        <v>16</v>
      </c>
      <c r="D101" s="24">
        <f>D102+D104+D106+D107</f>
        <v>133.9</v>
      </c>
      <c r="E101" s="24">
        <f>E102+E104+E106+E107</f>
        <v>133.9</v>
      </c>
      <c r="F101" s="24">
        <f>F102+F104+F106+F107</f>
        <v>133.9</v>
      </c>
      <c r="G101" s="24">
        <f>G102+G104+G106+G107</f>
        <v>104.9</v>
      </c>
      <c r="H101" s="24">
        <f>H102+H104+H106+H107</f>
        <v>104.9</v>
      </c>
      <c r="I101" s="25">
        <f>G101/D101*100</f>
        <v>78.342046303211362</v>
      </c>
      <c r="J101" s="25">
        <f>G101/E101*100</f>
        <v>78.342046303211362</v>
      </c>
      <c r="K101" s="25">
        <f>G101/F101*100</f>
        <v>78.342046303211362</v>
      </c>
    </row>
    <row r="102" spans="1:11" ht="30" customHeight="1" x14ac:dyDescent="0.3">
      <c r="A102" s="110"/>
      <c r="B102" s="95"/>
      <c r="C102" s="35" t="s">
        <v>17</v>
      </c>
      <c r="D102" s="27">
        <v>133.9</v>
      </c>
      <c r="E102" s="27">
        <v>133.9</v>
      </c>
      <c r="F102" s="27">
        <v>133.9</v>
      </c>
      <c r="G102" s="27">
        <v>104.9</v>
      </c>
      <c r="H102" s="27">
        <v>104.9</v>
      </c>
      <c r="I102" s="32">
        <f>G102/D102*100</f>
        <v>78.342046303211362</v>
      </c>
      <c r="J102" s="32">
        <f>G102/E102*100</f>
        <v>78.342046303211362</v>
      </c>
      <c r="K102" s="32">
        <f>G102/F102*100</f>
        <v>78.342046303211362</v>
      </c>
    </row>
    <row r="103" spans="1:11" ht="75.75" customHeight="1" x14ac:dyDescent="0.3">
      <c r="A103" s="110"/>
      <c r="B103" s="95"/>
      <c r="C103" s="36" t="s">
        <v>18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</row>
    <row r="104" spans="1:11" ht="37.5" x14ac:dyDescent="0.3">
      <c r="A104" s="110"/>
      <c r="B104" s="95"/>
      <c r="C104" s="35" t="s">
        <v>19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</row>
    <row r="105" spans="1:11" ht="98.25" customHeight="1" x14ac:dyDescent="0.3">
      <c r="A105" s="110"/>
      <c r="B105" s="95"/>
      <c r="C105" s="36" t="s">
        <v>20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</row>
    <row r="106" spans="1:11" ht="46.5" customHeight="1" x14ac:dyDescent="0.3">
      <c r="A106" s="110"/>
      <c r="B106" s="95"/>
      <c r="C106" s="35" t="s">
        <v>21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</row>
    <row r="107" spans="1:11" ht="56.25" x14ac:dyDescent="0.3">
      <c r="A107" s="111"/>
      <c r="B107" s="96"/>
      <c r="C107" s="35" t="s">
        <v>22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</row>
    <row r="108" spans="1:11" ht="26.25" customHeight="1" x14ac:dyDescent="0.3">
      <c r="A108" s="109" t="s">
        <v>38</v>
      </c>
      <c r="B108" s="94" t="s">
        <v>31</v>
      </c>
      <c r="C108" s="34" t="s">
        <v>16</v>
      </c>
      <c r="D108" s="24">
        <f>D109+D111+D113+D114</f>
        <v>59</v>
      </c>
      <c r="E108" s="24">
        <f>E109+E111+E113+E114</f>
        <v>59</v>
      </c>
      <c r="F108" s="24">
        <f>F109+F111+F113+F114</f>
        <v>59</v>
      </c>
      <c r="G108" s="24">
        <f>G109+G111+G113+G114</f>
        <v>14.8</v>
      </c>
      <c r="H108" s="24">
        <f>H109+H111+H113+H114</f>
        <v>14.8</v>
      </c>
      <c r="I108" s="25">
        <f>G108/D108*100</f>
        <v>25.084745762711862</v>
      </c>
      <c r="J108" s="25">
        <f>G108/E108*100</f>
        <v>25.084745762711862</v>
      </c>
      <c r="K108" s="25">
        <f>G108/F108*100</f>
        <v>25.084745762711862</v>
      </c>
    </row>
    <row r="109" spans="1:11" ht="26.25" customHeight="1" x14ac:dyDescent="0.3">
      <c r="A109" s="110"/>
      <c r="B109" s="95"/>
      <c r="C109" s="35" t="s">
        <v>17</v>
      </c>
      <c r="D109" s="27">
        <v>59</v>
      </c>
      <c r="E109" s="27">
        <v>59</v>
      </c>
      <c r="F109" s="27">
        <v>59</v>
      </c>
      <c r="G109" s="27">
        <v>14.8</v>
      </c>
      <c r="H109" s="27">
        <v>14.8</v>
      </c>
      <c r="I109" s="32">
        <f>G109/D109*100</f>
        <v>25.084745762711862</v>
      </c>
      <c r="J109" s="32">
        <f>G109/E109*100</f>
        <v>25.084745762711862</v>
      </c>
      <c r="K109" s="32">
        <f>G109/F109*100</f>
        <v>25.084745762711862</v>
      </c>
    </row>
    <row r="110" spans="1:11" ht="75.75" customHeight="1" x14ac:dyDescent="0.3">
      <c r="A110" s="110"/>
      <c r="B110" s="95"/>
      <c r="C110" s="36" t="s">
        <v>18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</row>
    <row r="111" spans="1:11" ht="37.5" x14ac:dyDescent="0.3">
      <c r="A111" s="110"/>
      <c r="B111" s="95"/>
      <c r="C111" s="35" t="s">
        <v>19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</row>
    <row r="112" spans="1:11" ht="75" customHeight="1" x14ac:dyDescent="0.3">
      <c r="A112" s="110"/>
      <c r="B112" s="95"/>
      <c r="C112" s="36" t="s">
        <v>20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</row>
    <row r="113" spans="1:11" ht="37.5" customHeight="1" x14ac:dyDescent="0.3">
      <c r="A113" s="110"/>
      <c r="B113" s="95"/>
      <c r="C113" s="35" t="s">
        <v>21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</row>
    <row r="114" spans="1:11" ht="56.25" x14ac:dyDescent="0.3">
      <c r="A114" s="111"/>
      <c r="B114" s="96"/>
      <c r="C114" s="35" t="s">
        <v>22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</row>
    <row r="115" spans="1:11" ht="28.5" customHeight="1" x14ac:dyDescent="0.3">
      <c r="A115" s="148" t="s">
        <v>39</v>
      </c>
      <c r="B115" s="94" t="s">
        <v>31</v>
      </c>
      <c r="C115" s="34" t="s">
        <v>16</v>
      </c>
      <c r="D115" s="24">
        <f>D116+D118+D120+D121</f>
        <v>181.1</v>
      </c>
      <c r="E115" s="24">
        <f>E116+E118+E120+E121</f>
        <v>181.1</v>
      </c>
      <c r="F115" s="24">
        <f>F116+F118+F120+F121</f>
        <v>181.1</v>
      </c>
      <c r="G115" s="24">
        <f>G116+G118+G120+G121</f>
        <v>181.1</v>
      </c>
      <c r="H115" s="24">
        <f>H116+H118+H120+H121</f>
        <v>181.1</v>
      </c>
      <c r="I115" s="25">
        <f>G115/D115*100</f>
        <v>100</v>
      </c>
      <c r="J115" s="25">
        <f>G115/E115*100</f>
        <v>100</v>
      </c>
      <c r="K115" s="25">
        <f>G115/F115*100</f>
        <v>100</v>
      </c>
    </row>
    <row r="116" spans="1:11" ht="32.25" customHeight="1" x14ac:dyDescent="0.3">
      <c r="A116" s="149"/>
      <c r="B116" s="95"/>
      <c r="C116" s="35" t="s">
        <v>17</v>
      </c>
      <c r="D116" s="27">
        <v>181.1</v>
      </c>
      <c r="E116" s="27">
        <v>181.1</v>
      </c>
      <c r="F116" s="27">
        <v>181.1</v>
      </c>
      <c r="G116" s="27">
        <v>181.1</v>
      </c>
      <c r="H116" s="27">
        <v>181.1</v>
      </c>
      <c r="I116" s="32">
        <f>G116/D116*100</f>
        <v>100</v>
      </c>
      <c r="J116" s="32">
        <f>G116/E116*100</f>
        <v>100</v>
      </c>
      <c r="K116" s="32">
        <f>G116/F116*100</f>
        <v>100</v>
      </c>
    </row>
    <row r="117" spans="1:11" ht="77.25" customHeight="1" x14ac:dyDescent="0.3">
      <c r="A117" s="149"/>
      <c r="B117" s="95"/>
      <c r="C117" s="36" t="s">
        <v>18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</row>
    <row r="118" spans="1:11" ht="37.5" x14ac:dyDescent="0.3">
      <c r="A118" s="149"/>
      <c r="B118" s="95"/>
      <c r="C118" s="35" t="s">
        <v>19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</row>
    <row r="119" spans="1:11" ht="99.75" customHeight="1" x14ac:dyDescent="0.3">
      <c r="A119" s="149"/>
      <c r="B119" s="95"/>
      <c r="C119" s="36" t="s">
        <v>20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</row>
    <row r="120" spans="1:11" ht="37.5" customHeight="1" x14ac:dyDescent="0.3">
      <c r="A120" s="149"/>
      <c r="B120" s="95"/>
      <c r="C120" s="35" t="s">
        <v>21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</row>
    <row r="121" spans="1:11" ht="56.25" x14ac:dyDescent="0.3">
      <c r="A121" s="150"/>
      <c r="B121" s="96"/>
      <c r="C121" s="35" t="s">
        <v>22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</row>
    <row r="122" spans="1:11" ht="28.5" customHeight="1" x14ac:dyDescent="0.3">
      <c r="A122" s="148" t="s">
        <v>40</v>
      </c>
      <c r="B122" s="94" t="s">
        <v>31</v>
      </c>
      <c r="C122" s="34" t="s">
        <v>16</v>
      </c>
      <c r="D122" s="24">
        <f>D123+D125+D127+D128</f>
        <v>30.9</v>
      </c>
      <c r="E122" s="24">
        <f>E123+E125+E127+E128</f>
        <v>30.9</v>
      </c>
      <c r="F122" s="24">
        <f>F123+F125+F127+F128</f>
        <v>30.9</v>
      </c>
      <c r="G122" s="24">
        <f>G123+G125+G127+G128</f>
        <v>0</v>
      </c>
      <c r="H122" s="24">
        <f>H123+H125+H127+H128</f>
        <v>0</v>
      </c>
      <c r="I122" s="25">
        <f>G122/D122*100</f>
        <v>0</v>
      </c>
      <c r="J122" s="25">
        <f>G122/E122*100</f>
        <v>0</v>
      </c>
      <c r="K122" s="25">
        <f>G122/F122*100</f>
        <v>0</v>
      </c>
    </row>
    <row r="123" spans="1:11" ht="27" customHeight="1" x14ac:dyDescent="0.3">
      <c r="A123" s="149"/>
      <c r="B123" s="95"/>
      <c r="C123" s="35" t="s">
        <v>17</v>
      </c>
      <c r="D123" s="27">
        <v>30.9</v>
      </c>
      <c r="E123" s="27">
        <v>30.9</v>
      </c>
      <c r="F123" s="27">
        <v>30.9</v>
      </c>
      <c r="G123" s="27">
        <v>0</v>
      </c>
      <c r="H123" s="27">
        <v>0</v>
      </c>
      <c r="I123" s="32">
        <f>G123/D123*100</f>
        <v>0</v>
      </c>
      <c r="J123" s="32">
        <f>G123/E123*100</f>
        <v>0</v>
      </c>
      <c r="K123" s="32">
        <f>G123/F123*100</f>
        <v>0</v>
      </c>
    </row>
    <row r="124" spans="1:11" ht="81.75" customHeight="1" x14ac:dyDescent="0.3">
      <c r="A124" s="149"/>
      <c r="B124" s="95"/>
      <c r="C124" s="36" t="s">
        <v>18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</row>
    <row r="125" spans="1:11" ht="37.5" x14ac:dyDescent="0.3">
      <c r="A125" s="149"/>
      <c r="B125" s="95"/>
      <c r="C125" s="35" t="s">
        <v>19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</row>
    <row r="126" spans="1:11" ht="102" customHeight="1" x14ac:dyDescent="0.3">
      <c r="A126" s="149"/>
      <c r="B126" s="95"/>
      <c r="C126" s="36" t="s">
        <v>20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</row>
    <row r="127" spans="1:11" ht="37.5" customHeight="1" x14ac:dyDescent="0.3">
      <c r="A127" s="149"/>
      <c r="B127" s="95"/>
      <c r="C127" s="35" t="s">
        <v>21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</row>
    <row r="128" spans="1:11" ht="69.75" customHeight="1" x14ac:dyDescent="0.3">
      <c r="A128" s="150"/>
      <c r="B128" s="96"/>
      <c r="C128" s="35" t="s">
        <v>22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</row>
    <row r="129" spans="1:11" ht="30.75" customHeight="1" x14ac:dyDescent="0.3">
      <c r="A129" s="112" t="s">
        <v>41</v>
      </c>
      <c r="B129" s="94" t="s">
        <v>42</v>
      </c>
      <c r="C129" s="34" t="s">
        <v>16</v>
      </c>
      <c r="D129" s="24">
        <f>D130+D132+D134+D135</f>
        <v>12043.599999999999</v>
      </c>
      <c r="E129" s="24">
        <f>E130+E132+E134+E135</f>
        <v>13185</v>
      </c>
      <c r="F129" s="24">
        <f>F130+F132+F134+F135</f>
        <v>12043.599999999999</v>
      </c>
      <c r="G129" s="24">
        <f>G130+G132+G134+G135</f>
        <v>11294.4</v>
      </c>
      <c r="H129" s="24">
        <f>H130+H132+H134+H135</f>
        <v>11294.4</v>
      </c>
      <c r="I129" s="25">
        <f>G129/D129*100</f>
        <v>93.779268657212128</v>
      </c>
      <c r="J129" s="25">
        <f>G129/E129*100</f>
        <v>85.66097838452788</v>
      </c>
      <c r="K129" s="25">
        <f>G129/F129*100</f>
        <v>93.779268657212128</v>
      </c>
    </row>
    <row r="130" spans="1:11" ht="37.5" customHeight="1" x14ac:dyDescent="0.3">
      <c r="A130" s="113"/>
      <c r="B130" s="95"/>
      <c r="C130" s="35" t="s">
        <v>17</v>
      </c>
      <c r="D130" s="27">
        <f>D137+D144+D151+D158+D165+D172+D179+D186+D193+D200+D207</f>
        <v>12043.599999999999</v>
      </c>
      <c r="E130" s="27">
        <f>E137+E144+E151+E158+E165+E172+E179+E186+E193+E200+E207</f>
        <v>13185</v>
      </c>
      <c r="F130" s="27">
        <f>F137+F144+F151+F158+F165+F172+F179+F186+F193+F200+F207</f>
        <v>12043.599999999999</v>
      </c>
      <c r="G130" s="27">
        <f>G137+G144+G151+G158+G165+G172+G179+G186+G193+G200+G207</f>
        <v>11294.4</v>
      </c>
      <c r="H130" s="27">
        <f>H137+H144+H151+H158+H165+H172+H179+H186+H193+H200+H207</f>
        <v>11294.4</v>
      </c>
      <c r="I130" s="32">
        <f>G130/D130*100</f>
        <v>93.779268657212128</v>
      </c>
      <c r="J130" s="32">
        <f>G130/E130*100</f>
        <v>85.66097838452788</v>
      </c>
      <c r="K130" s="32">
        <f>G130/F130*100</f>
        <v>93.779268657212128</v>
      </c>
    </row>
    <row r="131" spans="1:11" ht="77.25" customHeight="1" x14ac:dyDescent="0.3">
      <c r="A131" s="113"/>
      <c r="B131" s="95"/>
      <c r="C131" s="36" t="s">
        <v>18</v>
      </c>
      <c r="D131" s="27">
        <f>D138+D145+D152+D159+D166+D173+D180+D187+D194</f>
        <v>0</v>
      </c>
      <c r="E131" s="27">
        <f>E138+E145+E152+E159+E166+E173+E180+E187+E194</f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</row>
    <row r="132" spans="1:11" ht="37.5" x14ac:dyDescent="0.3">
      <c r="A132" s="113"/>
      <c r="B132" s="95"/>
      <c r="C132" s="35" t="s">
        <v>19</v>
      </c>
      <c r="D132" s="27">
        <f>D139+D146+D153+D160+D167+D174+D181+D188+D195</f>
        <v>0</v>
      </c>
      <c r="E132" s="27">
        <f>E139+E146+E153+E160+E167+E174+E181+E188+E195</f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</row>
    <row r="133" spans="1:11" ht="99.75" customHeight="1" x14ac:dyDescent="0.3">
      <c r="A133" s="113"/>
      <c r="B133" s="95"/>
      <c r="C133" s="36" t="s">
        <v>20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</row>
    <row r="134" spans="1:11" ht="44.25" customHeight="1" x14ac:dyDescent="0.3">
      <c r="A134" s="113"/>
      <c r="B134" s="95"/>
      <c r="C134" s="35" t="s">
        <v>21</v>
      </c>
      <c r="D134" s="27">
        <f>D141+D148+D155+D162+D169+D176+D183+D190+D197</f>
        <v>0</v>
      </c>
      <c r="E134" s="27">
        <f>E141+E148+E155+E162+E169+E176+E183+E190+E197</f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</row>
    <row r="135" spans="1:11" ht="56.25" x14ac:dyDescent="0.3">
      <c r="A135" s="114"/>
      <c r="B135" s="96"/>
      <c r="C135" s="35" t="s">
        <v>22</v>
      </c>
      <c r="D135" s="27">
        <f>D142+D149+D156+D163+D170+D177+D184+D191+D198</f>
        <v>0</v>
      </c>
      <c r="E135" s="27">
        <f>E142+E149+E156+E163+E170+E177+E184+E191+E198</f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</row>
    <row r="136" spans="1:11" ht="30.75" customHeight="1" x14ac:dyDescent="0.3">
      <c r="A136" s="109" t="s">
        <v>43</v>
      </c>
      <c r="B136" s="94" t="s">
        <v>31</v>
      </c>
      <c r="C136" s="34" t="s">
        <v>16</v>
      </c>
      <c r="D136" s="24">
        <f>D137+D139+D141+D142</f>
        <v>90.1</v>
      </c>
      <c r="E136" s="24">
        <f>E137+E139+E141+E142</f>
        <v>100</v>
      </c>
      <c r="F136" s="24">
        <f>F137+F139+F141+F142</f>
        <v>90.1</v>
      </c>
      <c r="G136" s="24">
        <f>G137+G139+G141+G142</f>
        <v>90.1</v>
      </c>
      <c r="H136" s="24">
        <f>H137+H139+H141+H142</f>
        <v>90.1</v>
      </c>
      <c r="I136" s="25">
        <f>G136/D136*100</f>
        <v>100</v>
      </c>
      <c r="J136" s="25">
        <f>G136/E136*100</f>
        <v>90.1</v>
      </c>
      <c r="K136" s="25">
        <f>G136/F136*100</f>
        <v>100</v>
      </c>
    </row>
    <row r="137" spans="1:11" ht="30" customHeight="1" x14ac:dyDescent="0.3">
      <c r="A137" s="110"/>
      <c r="B137" s="95"/>
      <c r="C137" s="35" t="s">
        <v>17</v>
      </c>
      <c r="D137" s="27">
        <v>90.1</v>
      </c>
      <c r="E137" s="27">
        <v>100</v>
      </c>
      <c r="F137" s="27">
        <v>90.1</v>
      </c>
      <c r="G137" s="27">
        <v>90.1</v>
      </c>
      <c r="H137" s="27">
        <v>90.1</v>
      </c>
      <c r="I137" s="32">
        <f>G137/D137*100</f>
        <v>100</v>
      </c>
      <c r="J137" s="32">
        <f>G137/E137*100</f>
        <v>90.1</v>
      </c>
      <c r="K137" s="32">
        <f>G137/F137*100</f>
        <v>100</v>
      </c>
    </row>
    <row r="138" spans="1:11" ht="78" customHeight="1" x14ac:dyDescent="0.3">
      <c r="A138" s="110"/>
      <c r="B138" s="95"/>
      <c r="C138" s="36" t="s">
        <v>18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</row>
    <row r="139" spans="1:11" ht="37.5" x14ac:dyDescent="0.3">
      <c r="A139" s="110"/>
      <c r="B139" s="95"/>
      <c r="C139" s="35" t="s">
        <v>19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</row>
    <row r="140" spans="1:11" ht="97.5" customHeight="1" x14ac:dyDescent="0.3">
      <c r="A140" s="110"/>
      <c r="B140" s="95"/>
      <c r="C140" s="36" t="s">
        <v>20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</row>
    <row r="141" spans="1:11" ht="44.25" customHeight="1" x14ac:dyDescent="0.3">
      <c r="A141" s="110"/>
      <c r="B141" s="95"/>
      <c r="C141" s="35" t="s">
        <v>21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</row>
    <row r="142" spans="1:11" ht="63" customHeight="1" x14ac:dyDescent="0.3">
      <c r="A142" s="111"/>
      <c r="B142" s="96"/>
      <c r="C142" s="35" t="s">
        <v>22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</row>
    <row r="143" spans="1:11" ht="27" customHeight="1" x14ac:dyDescent="0.3">
      <c r="A143" s="109" t="s">
        <v>44</v>
      </c>
      <c r="B143" s="94" t="s">
        <v>31</v>
      </c>
      <c r="C143" s="34" t="s">
        <v>16</v>
      </c>
      <c r="D143" s="24">
        <f t="shared" ref="D143:K143" si="10">D144+D146+D148+D149</f>
        <v>10</v>
      </c>
      <c r="E143" s="24">
        <f t="shared" si="10"/>
        <v>10</v>
      </c>
      <c r="F143" s="24">
        <f t="shared" si="10"/>
        <v>10</v>
      </c>
      <c r="G143" s="24">
        <f t="shared" si="10"/>
        <v>0</v>
      </c>
      <c r="H143" s="24">
        <f t="shared" si="10"/>
        <v>0</v>
      </c>
      <c r="I143" s="24">
        <f t="shared" si="10"/>
        <v>0</v>
      </c>
      <c r="J143" s="24">
        <f t="shared" si="10"/>
        <v>0</v>
      </c>
      <c r="K143" s="24">
        <f t="shared" si="10"/>
        <v>0</v>
      </c>
    </row>
    <row r="144" spans="1:11" ht="27" customHeight="1" x14ac:dyDescent="0.3">
      <c r="A144" s="110"/>
      <c r="B144" s="95"/>
      <c r="C144" s="35" t="s">
        <v>17</v>
      </c>
      <c r="D144" s="27">
        <v>10</v>
      </c>
      <c r="E144" s="27">
        <v>10</v>
      </c>
      <c r="F144" s="27">
        <v>10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</row>
    <row r="145" spans="1:11" ht="78.75" customHeight="1" x14ac:dyDescent="0.3">
      <c r="A145" s="110"/>
      <c r="B145" s="95"/>
      <c r="C145" s="36" t="s">
        <v>18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</row>
    <row r="146" spans="1:11" ht="37.5" x14ac:dyDescent="0.3">
      <c r="A146" s="110"/>
      <c r="B146" s="95"/>
      <c r="C146" s="35" t="s">
        <v>19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</row>
    <row r="147" spans="1:11" ht="78" customHeight="1" x14ac:dyDescent="0.3">
      <c r="A147" s="110"/>
      <c r="B147" s="95"/>
      <c r="C147" s="36" t="s">
        <v>20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</row>
    <row r="148" spans="1:11" ht="43.5" customHeight="1" x14ac:dyDescent="0.3">
      <c r="A148" s="110"/>
      <c r="B148" s="95"/>
      <c r="C148" s="35" t="s">
        <v>21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</row>
    <row r="149" spans="1:11" ht="56.25" x14ac:dyDescent="0.3">
      <c r="A149" s="111"/>
      <c r="B149" s="96"/>
      <c r="C149" s="35" t="s">
        <v>22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</row>
    <row r="150" spans="1:11" ht="35.25" customHeight="1" x14ac:dyDescent="0.3">
      <c r="A150" s="109" t="s">
        <v>45</v>
      </c>
      <c r="B150" s="94" t="s">
        <v>31</v>
      </c>
      <c r="C150" s="34" t="s">
        <v>16</v>
      </c>
      <c r="D150" s="24">
        <f>D151+D153+D155+D156</f>
        <v>106.2</v>
      </c>
      <c r="E150" s="24">
        <f>E151+E153+E155+E156</f>
        <v>106.2</v>
      </c>
      <c r="F150" s="24">
        <f>F151+F153+F155+F156</f>
        <v>106.2</v>
      </c>
      <c r="G150" s="24">
        <f>G151+G153+G155+G156</f>
        <v>106.2</v>
      </c>
      <c r="H150" s="24">
        <f>H151+H153+H155+H156</f>
        <v>106.2</v>
      </c>
      <c r="I150" s="25">
        <f>G150/D150*100</f>
        <v>100</v>
      </c>
      <c r="J150" s="25">
        <f>G150/E150*100</f>
        <v>100</v>
      </c>
      <c r="K150" s="25">
        <f>G150/F150*100</f>
        <v>100</v>
      </c>
    </row>
    <row r="151" spans="1:11" ht="32.25" customHeight="1" x14ac:dyDescent="0.3">
      <c r="A151" s="110"/>
      <c r="B151" s="95"/>
      <c r="C151" s="35" t="s">
        <v>17</v>
      </c>
      <c r="D151" s="27">
        <v>106.2</v>
      </c>
      <c r="E151" s="27">
        <v>106.2</v>
      </c>
      <c r="F151" s="27">
        <v>106.2</v>
      </c>
      <c r="G151" s="27">
        <v>106.2</v>
      </c>
      <c r="H151" s="27">
        <v>106.2</v>
      </c>
      <c r="I151" s="32">
        <f>G151/D151*100</f>
        <v>100</v>
      </c>
      <c r="J151" s="32">
        <f>G151/E151*100</f>
        <v>100</v>
      </c>
      <c r="K151" s="32">
        <f>G151/F151*100</f>
        <v>100</v>
      </c>
    </row>
    <row r="152" spans="1:11" ht="78.75" customHeight="1" x14ac:dyDescent="0.3">
      <c r="A152" s="110"/>
      <c r="B152" s="95"/>
      <c r="C152" s="36" t="s">
        <v>18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</row>
    <row r="153" spans="1:11" ht="37.5" x14ac:dyDescent="0.3">
      <c r="A153" s="110"/>
      <c r="B153" s="95"/>
      <c r="C153" s="35" t="s">
        <v>19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</row>
    <row r="154" spans="1:11" ht="98.25" customHeight="1" x14ac:dyDescent="0.3">
      <c r="A154" s="110"/>
      <c r="B154" s="95"/>
      <c r="C154" s="36" t="s">
        <v>20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</row>
    <row r="155" spans="1:11" ht="37.5" customHeight="1" x14ac:dyDescent="0.3">
      <c r="A155" s="110"/>
      <c r="B155" s="95"/>
      <c r="C155" s="35" t="s">
        <v>21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</row>
    <row r="156" spans="1:11" ht="56.25" x14ac:dyDescent="0.3">
      <c r="A156" s="111"/>
      <c r="B156" s="96"/>
      <c r="C156" s="35" t="s">
        <v>22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</row>
    <row r="157" spans="1:11" ht="25.5" customHeight="1" x14ac:dyDescent="0.3">
      <c r="A157" s="145" t="s">
        <v>46</v>
      </c>
      <c r="B157" s="94" t="s">
        <v>31</v>
      </c>
      <c r="C157" s="34" t="s">
        <v>16</v>
      </c>
      <c r="D157" s="24">
        <f>D158+D160+D162+D163</f>
        <v>465.5</v>
      </c>
      <c r="E157" s="24">
        <f>E158+E160+E162+E163</f>
        <v>465.5</v>
      </c>
      <c r="F157" s="24">
        <f>F158+F160+F162+F163</f>
        <v>465.5</v>
      </c>
      <c r="G157" s="24">
        <f>G158+G160+G162+G163</f>
        <v>365.7</v>
      </c>
      <c r="H157" s="24">
        <f>H158+H160+H162+H163</f>
        <v>365.7</v>
      </c>
      <c r="I157" s="25">
        <f>G157/D157*100</f>
        <v>78.56068743286788</v>
      </c>
      <c r="J157" s="25">
        <f>G157/E157*100</f>
        <v>78.56068743286788</v>
      </c>
      <c r="K157" s="25">
        <f>G157/F157*100</f>
        <v>78.56068743286788</v>
      </c>
    </row>
    <row r="158" spans="1:11" ht="27.75" customHeight="1" x14ac:dyDescent="0.3">
      <c r="A158" s="146"/>
      <c r="B158" s="95"/>
      <c r="C158" s="35" t="s">
        <v>17</v>
      </c>
      <c r="D158" s="27">
        <v>465.5</v>
      </c>
      <c r="E158" s="27">
        <v>465.5</v>
      </c>
      <c r="F158" s="27">
        <v>465.5</v>
      </c>
      <c r="G158" s="27">
        <v>365.7</v>
      </c>
      <c r="H158" s="27">
        <v>365.7</v>
      </c>
      <c r="I158" s="32">
        <f>G158/D158*100</f>
        <v>78.56068743286788</v>
      </c>
      <c r="J158" s="32">
        <f>G158/E158*100</f>
        <v>78.56068743286788</v>
      </c>
      <c r="K158" s="32">
        <f>G158/F158*100</f>
        <v>78.56068743286788</v>
      </c>
    </row>
    <row r="159" spans="1:11" ht="79.5" customHeight="1" x14ac:dyDescent="0.3">
      <c r="A159" s="146"/>
      <c r="B159" s="95"/>
      <c r="C159" s="36" t="s">
        <v>18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</row>
    <row r="160" spans="1:11" ht="37.5" x14ac:dyDescent="0.3">
      <c r="A160" s="146"/>
      <c r="B160" s="95"/>
      <c r="C160" s="35" t="s">
        <v>19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</row>
    <row r="161" spans="1:11" ht="93" customHeight="1" x14ac:dyDescent="0.3">
      <c r="A161" s="146"/>
      <c r="B161" s="95"/>
      <c r="C161" s="36" t="s">
        <v>20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</row>
    <row r="162" spans="1:11" ht="45.75" customHeight="1" x14ac:dyDescent="0.3">
      <c r="A162" s="146"/>
      <c r="B162" s="95"/>
      <c r="C162" s="35" t="s">
        <v>21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</row>
    <row r="163" spans="1:11" ht="56.25" x14ac:dyDescent="0.3">
      <c r="A163" s="147"/>
      <c r="B163" s="96"/>
      <c r="C163" s="35" t="s">
        <v>22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</row>
    <row r="164" spans="1:11" ht="18.75" customHeight="1" x14ac:dyDescent="0.3">
      <c r="A164" s="145" t="s">
        <v>47</v>
      </c>
      <c r="B164" s="94" t="s">
        <v>24</v>
      </c>
      <c r="C164" s="34" t="s">
        <v>16</v>
      </c>
      <c r="D164" s="24">
        <f>D165+D167+D169+D170</f>
        <v>2367.4</v>
      </c>
      <c r="E164" s="24">
        <f>E165+E167+E169+E170</f>
        <v>2939.6</v>
      </c>
      <c r="F164" s="24">
        <f>F165+F167+F169+F170</f>
        <v>2367.4</v>
      </c>
      <c r="G164" s="24">
        <f>G165+G167+G169+G170</f>
        <v>1978.7</v>
      </c>
      <c r="H164" s="24">
        <f>H165+H167+H169+H170</f>
        <v>1978.7</v>
      </c>
      <c r="I164" s="25">
        <f>G164/D164*100</f>
        <v>83.581143870913237</v>
      </c>
      <c r="J164" s="25">
        <f>G164/E164*100</f>
        <v>67.311879167233641</v>
      </c>
      <c r="K164" s="25">
        <f>G164/F164*100</f>
        <v>83.581143870913237</v>
      </c>
    </row>
    <row r="165" spans="1:11" ht="33.75" customHeight="1" x14ac:dyDescent="0.3">
      <c r="A165" s="146"/>
      <c r="B165" s="95"/>
      <c r="C165" s="35" t="s">
        <v>17</v>
      </c>
      <c r="D165" s="27">
        <v>2367.4</v>
      </c>
      <c r="E165" s="27">
        <v>2939.6</v>
      </c>
      <c r="F165" s="27">
        <v>2367.4</v>
      </c>
      <c r="G165" s="27">
        <v>1978.7</v>
      </c>
      <c r="H165" s="27">
        <v>1978.7</v>
      </c>
      <c r="I165" s="32">
        <f>G165/D165*100</f>
        <v>83.581143870913237</v>
      </c>
      <c r="J165" s="32">
        <f>G165/E165*100</f>
        <v>67.311879167233641</v>
      </c>
      <c r="K165" s="32">
        <f>G165/F165*100</f>
        <v>83.581143870913237</v>
      </c>
    </row>
    <row r="166" spans="1:11" ht="78" customHeight="1" x14ac:dyDescent="0.3">
      <c r="A166" s="146"/>
      <c r="B166" s="95"/>
      <c r="C166" s="36" t="s">
        <v>18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</row>
    <row r="167" spans="1:11" ht="37.5" x14ac:dyDescent="0.3">
      <c r="A167" s="146"/>
      <c r="B167" s="95"/>
      <c r="C167" s="35" t="s">
        <v>19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</row>
    <row r="168" spans="1:11" ht="99" customHeight="1" x14ac:dyDescent="0.3">
      <c r="A168" s="146"/>
      <c r="B168" s="95"/>
      <c r="C168" s="36" t="s">
        <v>20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</row>
    <row r="169" spans="1:11" ht="45.75" customHeight="1" x14ac:dyDescent="0.3">
      <c r="A169" s="146"/>
      <c r="B169" s="95"/>
      <c r="C169" s="35" t="s">
        <v>21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</row>
    <row r="170" spans="1:11" ht="62.25" customHeight="1" x14ac:dyDescent="0.3">
      <c r="A170" s="147"/>
      <c r="B170" s="96"/>
      <c r="C170" s="35" t="s">
        <v>22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</row>
    <row r="171" spans="1:11" ht="18.75" customHeight="1" x14ac:dyDescent="0.3">
      <c r="A171" s="145" t="s">
        <v>48</v>
      </c>
      <c r="B171" s="94" t="s">
        <v>24</v>
      </c>
      <c r="C171" s="34" t="s">
        <v>16</v>
      </c>
      <c r="D171" s="24">
        <f>D172+D174+D176+D177</f>
        <v>0</v>
      </c>
      <c r="E171" s="24">
        <f>E172+E174+E176+E177</f>
        <v>80</v>
      </c>
      <c r="F171" s="24">
        <f>F172+F174+F176+F177</f>
        <v>0</v>
      </c>
      <c r="G171" s="24">
        <f>G172+G174+G176+G177</f>
        <v>0</v>
      </c>
      <c r="H171" s="24">
        <f>H172+H174+H176+H177</f>
        <v>0</v>
      </c>
      <c r="I171" s="25">
        <v>0</v>
      </c>
      <c r="J171" s="25">
        <f>G171/E171*100</f>
        <v>0</v>
      </c>
      <c r="K171" s="25">
        <v>0</v>
      </c>
    </row>
    <row r="172" spans="1:11" ht="27.75" customHeight="1" x14ac:dyDescent="0.3">
      <c r="A172" s="146"/>
      <c r="B172" s="95"/>
      <c r="C172" s="35" t="s">
        <v>17</v>
      </c>
      <c r="D172" s="27">
        <v>0</v>
      </c>
      <c r="E172" s="27">
        <v>80</v>
      </c>
      <c r="F172" s="27">
        <v>0</v>
      </c>
      <c r="G172" s="27">
        <v>0</v>
      </c>
      <c r="H172" s="27">
        <v>0</v>
      </c>
      <c r="I172" s="32">
        <v>0</v>
      </c>
      <c r="J172" s="32">
        <f>G172/E172*100</f>
        <v>0</v>
      </c>
      <c r="K172" s="32">
        <v>0</v>
      </c>
    </row>
    <row r="173" spans="1:11" ht="77.25" customHeight="1" x14ac:dyDescent="0.3">
      <c r="A173" s="146"/>
      <c r="B173" s="95"/>
      <c r="C173" s="36" t="s">
        <v>18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</row>
    <row r="174" spans="1:11" ht="37.5" x14ac:dyDescent="0.3">
      <c r="A174" s="146"/>
      <c r="B174" s="95"/>
      <c r="C174" s="35" t="s">
        <v>19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</row>
    <row r="175" spans="1:11" ht="93.75" customHeight="1" x14ac:dyDescent="0.3">
      <c r="A175" s="146"/>
      <c r="B175" s="95"/>
      <c r="C175" s="36" t="s">
        <v>20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</row>
    <row r="176" spans="1:11" ht="45.75" customHeight="1" x14ac:dyDescent="0.3">
      <c r="A176" s="146"/>
      <c r="B176" s="95"/>
      <c r="C176" s="35" t="s">
        <v>21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</row>
    <row r="177" spans="1:11" ht="56.25" x14ac:dyDescent="0.3">
      <c r="A177" s="147"/>
      <c r="B177" s="96"/>
      <c r="C177" s="35" t="s">
        <v>22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</row>
    <row r="178" spans="1:11" ht="18.75" customHeight="1" x14ac:dyDescent="0.3">
      <c r="A178" s="142" t="s">
        <v>49</v>
      </c>
      <c r="B178" s="94" t="s">
        <v>31</v>
      </c>
      <c r="C178" s="35" t="s">
        <v>16</v>
      </c>
      <c r="D178" s="24">
        <f>D179+D181+D183+D184</f>
        <v>574</v>
      </c>
      <c r="E178" s="24">
        <f>E179+E181+E183+E184</f>
        <v>804</v>
      </c>
      <c r="F178" s="24">
        <f>F179+F181+F183+F184</f>
        <v>574</v>
      </c>
      <c r="G178" s="24">
        <f>G179+G181+G183+G184</f>
        <v>613</v>
      </c>
      <c r="H178" s="24">
        <f>H179+H181+H183+H184</f>
        <v>613</v>
      </c>
      <c r="I178" s="25">
        <f>G178/D178*100</f>
        <v>106.79442508710801</v>
      </c>
      <c r="J178" s="25">
        <f>G178/E178*100</f>
        <v>76.243781094527364</v>
      </c>
      <c r="K178" s="25">
        <f>G178/F178*100</f>
        <v>106.79442508710801</v>
      </c>
    </row>
    <row r="179" spans="1:11" ht="24.75" customHeight="1" x14ac:dyDescent="0.3">
      <c r="A179" s="143"/>
      <c r="B179" s="95"/>
      <c r="C179" s="35" t="s">
        <v>17</v>
      </c>
      <c r="D179" s="27">
        <v>574</v>
      </c>
      <c r="E179" s="27">
        <v>804</v>
      </c>
      <c r="F179" s="27">
        <v>574</v>
      </c>
      <c r="G179" s="27">
        <v>613</v>
      </c>
      <c r="H179" s="27">
        <v>613</v>
      </c>
      <c r="I179" s="32">
        <f>G179/D179*100</f>
        <v>106.79442508710801</v>
      </c>
      <c r="J179" s="32">
        <f>G179/E179*100</f>
        <v>76.243781094527364</v>
      </c>
      <c r="K179" s="32">
        <f>G179/F179*100</f>
        <v>106.79442508710801</v>
      </c>
    </row>
    <row r="180" spans="1:11" ht="78.75" customHeight="1" x14ac:dyDescent="0.3">
      <c r="A180" s="143"/>
      <c r="B180" s="95"/>
      <c r="C180" s="36" t="s">
        <v>18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</row>
    <row r="181" spans="1:11" ht="37.5" x14ac:dyDescent="0.3">
      <c r="A181" s="143"/>
      <c r="B181" s="95"/>
      <c r="C181" s="35" t="s">
        <v>19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</row>
    <row r="182" spans="1:11" ht="98.25" customHeight="1" x14ac:dyDescent="0.3">
      <c r="A182" s="143"/>
      <c r="B182" s="95"/>
      <c r="C182" s="36" t="s">
        <v>20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</row>
    <row r="183" spans="1:11" ht="45.75" customHeight="1" x14ac:dyDescent="0.3">
      <c r="A183" s="143"/>
      <c r="B183" s="95"/>
      <c r="C183" s="35" t="s">
        <v>21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</row>
    <row r="184" spans="1:11" ht="63.75" customHeight="1" x14ac:dyDescent="0.3">
      <c r="A184" s="144"/>
      <c r="B184" s="96"/>
      <c r="C184" s="35" t="s">
        <v>22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</row>
    <row r="185" spans="1:11" ht="18.75" customHeight="1" x14ac:dyDescent="0.3">
      <c r="A185" s="142" t="s">
        <v>50</v>
      </c>
      <c r="B185" s="94" t="s">
        <v>31</v>
      </c>
      <c r="C185" s="34" t="s">
        <v>16</v>
      </c>
      <c r="D185" s="24">
        <f>D186+D188+D190+D191</f>
        <v>1955.6</v>
      </c>
      <c r="E185" s="24">
        <f>E186+E188+E190+E191</f>
        <v>2045.5</v>
      </c>
      <c r="F185" s="24">
        <f>F186+F188+F190+F191</f>
        <v>1955.6</v>
      </c>
      <c r="G185" s="24">
        <f>G186+G188+G190+G191</f>
        <v>2189.5</v>
      </c>
      <c r="H185" s="24">
        <f>H186+H188+H190+H191</f>
        <v>2189.5</v>
      </c>
      <c r="I185" s="25">
        <f>G185/D185*100</f>
        <v>111.96052362446309</v>
      </c>
      <c r="J185" s="25">
        <f>G185/E185*100</f>
        <v>107.03984355903202</v>
      </c>
      <c r="K185" s="25">
        <f>G185/F185*100</f>
        <v>111.96052362446309</v>
      </c>
    </row>
    <row r="186" spans="1:11" ht="27.75" customHeight="1" x14ac:dyDescent="0.3">
      <c r="A186" s="143"/>
      <c r="B186" s="95"/>
      <c r="C186" s="35" t="s">
        <v>17</v>
      </c>
      <c r="D186" s="27">
        <v>1955.6</v>
      </c>
      <c r="E186" s="27">
        <v>2045.5</v>
      </c>
      <c r="F186" s="27">
        <v>1955.6</v>
      </c>
      <c r="G186" s="27">
        <f>421+1768.5</f>
        <v>2189.5</v>
      </c>
      <c r="H186" s="27">
        <f>421+1768.5</f>
        <v>2189.5</v>
      </c>
      <c r="I186" s="32">
        <f>G186/D186*100</f>
        <v>111.96052362446309</v>
      </c>
      <c r="J186" s="32">
        <f>G186/E186*100</f>
        <v>107.03984355903202</v>
      </c>
      <c r="K186" s="32">
        <f>G186/F186*100</f>
        <v>111.96052362446309</v>
      </c>
    </row>
    <row r="187" spans="1:11" ht="80.25" customHeight="1" x14ac:dyDescent="0.3">
      <c r="A187" s="143"/>
      <c r="B187" s="95"/>
      <c r="C187" s="36" t="s">
        <v>18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</row>
    <row r="188" spans="1:11" ht="37.5" x14ac:dyDescent="0.3">
      <c r="A188" s="143"/>
      <c r="B188" s="95"/>
      <c r="C188" s="35" t="s">
        <v>19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</row>
    <row r="189" spans="1:11" ht="96" customHeight="1" x14ac:dyDescent="0.3">
      <c r="A189" s="143"/>
      <c r="B189" s="95"/>
      <c r="C189" s="36" t="s">
        <v>20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</row>
    <row r="190" spans="1:11" ht="41.25" customHeight="1" x14ac:dyDescent="0.3">
      <c r="A190" s="143"/>
      <c r="B190" s="95"/>
      <c r="C190" s="35" t="s">
        <v>21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</row>
    <row r="191" spans="1:11" ht="56.25" x14ac:dyDescent="0.3">
      <c r="A191" s="144"/>
      <c r="B191" s="96"/>
      <c r="C191" s="35" t="s">
        <v>22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</row>
    <row r="192" spans="1:11" ht="18.75" customHeight="1" x14ac:dyDescent="0.3">
      <c r="A192" s="142" t="s">
        <v>51</v>
      </c>
      <c r="B192" s="94" t="s">
        <v>31</v>
      </c>
      <c r="C192" s="34" t="s">
        <v>16</v>
      </c>
      <c r="D192" s="24">
        <f>D193+D195+D197+D198</f>
        <v>3777.3</v>
      </c>
      <c r="E192" s="24">
        <f>E193+E195+E197+E198</f>
        <v>3777.3</v>
      </c>
      <c r="F192" s="24">
        <f>F193+F195+F197+F198</f>
        <v>3777.3</v>
      </c>
      <c r="G192" s="24">
        <f>G193+G195+G197+G198</f>
        <v>3777.3</v>
      </c>
      <c r="H192" s="24">
        <f>H193+H195+H197+H198</f>
        <v>3777.3</v>
      </c>
      <c r="I192" s="25">
        <f>G192/D192*100</f>
        <v>100</v>
      </c>
      <c r="J192" s="25">
        <f>G192/E192*100</f>
        <v>100</v>
      </c>
      <c r="K192" s="25">
        <f>G192/F192*100</f>
        <v>100</v>
      </c>
    </row>
    <row r="193" spans="1:11" ht="27.75" customHeight="1" x14ac:dyDescent="0.3">
      <c r="A193" s="143"/>
      <c r="B193" s="95"/>
      <c r="C193" s="35" t="s">
        <v>17</v>
      </c>
      <c r="D193" s="27">
        <v>3777.3</v>
      </c>
      <c r="E193" s="27">
        <v>3777.3</v>
      </c>
      <c r="F193" s="27">
        <v>3777.3</v>
      </c>
      <c r="G193" s="27">
        <v>3777.3</v>
      </c>
      <c r="H193" s="27">
        <v>3777.3</v>
      </c>
      <c r="I193" s="32">
        <f>G193/D193*100</f>
        <v>100</v>
      </c>
      <c r="J193" s="32">
        <f>G193/E193*100</f>
        <v>100</v>
      </c>
      <c r="K193" s="32">
        <f>G193/F193*100</f>
        <v>100</v>
      </c>
    </row>
    <row r="194" spans="1:11" ht="80.25" customHeight="1" x14ac:dyDescent="0.3">
      <c r="A194" s="143"/>
      <c r="B194" s="95"/>
      <c r="C194" s="36" t="s">
        <v>18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</row>
    <row r="195" spans="1:11" ht="37.5" x14ac:dyDescent="0.3">
      <c r="A195" s="143"/>
      <c r="B195" s="95"/>
      <c r="C195" s="35" t="s">
        <v>19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</row>
    <row r="196" spans="1:11" ht="93" customHeight="1" x14ac:dyDescent="0.3">
      <c r="A196" s="143"/>
      <c r="B196" s="95"/>
      <c r="C196" s="36" t="s">
        <v>20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</row>
    <row r="197" spans="1:11" ht="43.5" customHeight="1" x14ac:dyDescent="0.3">
      <c r="A197" s="143"/>
      <c r="B197" s="95"/>
      <c r="C197" s="35" t="s">
        <v>21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</row>
    <row r="198" spans="1:11" ht="56.25" x14ac:dyDescent="0.3">
      <c r="A198" s="144"/>
      <c r="B198" s="96"/>
      <c r="C198" s="35" t="s">
        <v>22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</row>
    <row r="199" spans="1:11" x14ac:dyDescent="0.3">
      <c r="A199" s="139" t="s">
        <v>52</v>
      </c>
      <c r="B199" s="94" t="s">
        <v>31</v>
      </c>
      <c r="C199" s="34" t="s">
        <v>16</v>
      </c>
      <c r="D199" s="24">
        <f>D200+D202+D204+D205</f>
        <v>334</v>
      </c>
      <c r="E199" s="24">
        <f>E200+E202+E204+E205</f>
        <v>334</v>
      </c>
      <c r="F199" s="24">
        <f>F200+F202+F204+F205</f>
        <v>334</v>
      </c>
      <c r="G199" s="24">
        <f>G200+G202+G204+G205</f>
        <v>334</v>
      </c>
      <c r="H199" s="24">
        <f>H200+H202+H204+H205</f>
        <v>334</v>
      </c>
      <c r="I199" s="25">
        <f>G199/D199*100</f>
        <v>100</v>
      </c>
      <c r="J199" s="25">
        <f>G199/E199*100</f>
        <v>100</v>
      </c>
      <c r="K199" s="25">
        <f>G199/F199*100</f>
        <v>100</v>
      </c>
    </row>
    <row r="200" spans="1:11" x14ac:dyDescent="0.3">
      <c r="A200" s="140"/>
      <c r="B200" s="95"/>
      <c r="C200" s="35" t="s">
        <v>17</v>
      </c>
      <c r="D200" s="27">
        <v>334</v>
      </c>
      <c r="E200" s="27">
        <v>334</v>
      </c>
      <c r="F200" s="27">
        <v>334</v>
      </c>
      <c r="G200" s="27">
        <v>334</v>
      </c>
      <c r="H200" s="27">
        <v>334</v>
      </c>
      <c r="I200" s="32">
        <f>G200/D200*100</f>
        <v>100</v>
      </c>
      <c r="J200" s="32">
        <f>G200/E200*100</f>
        <v>100</v>
      </c>
      <c r="K200" s="32">
        <f>G200/F200*100</f>
        <v>100</v>
      </c>
    </row>
    <row r="201" spans="1:11" ht="75" x14ac:dyDescent="0.3">
      <c r="A201" s="140"/>
      <c r="B201" s="95"/>
      <c r="C201" s="36" t="s">
        <v>18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</row>
    <row r="202" spans="1:11" ht="37.5" x14ac:dyDescent="0.3">
      <c r="A202" s="140"/>
      <c r="B202" s="95"/>
      <c r="C202" s="35" t="s">
        <v>19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</row>
    <row r="203" spans="1:11" ht="75" x14ac:dyDescent="0.3">
      <c r="A203" s="140"/>
      <c r="B203" s="95"/>
      <c r="C203" s="36" t="s">
        <v>20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</row>
    <row r="204" spans="1:11" ht="37.5" customHeight="1" x14ac:dyDescent="0.3">
      <c r="A204" s="140"/>
      <c r="B204" s="95"/>
      <c r="C204" s="35" t="s">
        <v>21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</row>
    <row r="205" spans="1:11" ht="56.25" x14ac:dyDescent="0.3">
      <c r="A205" s="141"/>
      <c r="B205" s="96"/>
      <c r="C205" s="35" t="s">
        <v>22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</row>
    <row r="206" spans="1:11" x14ac:dyDescent="0.3">
      <c r="A206" s="139" t="s">
        <v>53</v>
      </c>
      <c r="B206" s="94" t="s">
        <v>54</v>
      </c>
      <c r="C206" s="34" t="s">
        <v>16</v>
      </c>
      <c r="D206" s="24">
        <f>D207+D209+D211+D212</f>
        <v>2363.5</v>
      </c>
      <c r="E206" s="24">
        <f>E207+E209+E211+E212</f>
        <v>2522.9</v>
      </c>
      <c r="F206" s="24">
        <f>F207+F209+F211+F212</f>
        <v>2363.5</v>
      </c>
      <c r="G206" s="24">
        <f>G207+G209+G211+G212</f>
        <v>1839.9</v>
      </c>
      <c r="H206" s="24">
        <f>H207+H209+H211+H212</f>
        <v>1839.9</v>
      </c>
      <c r="I206" s="25">
        <f>G206/D206*100</f>
        <v>77.846414216204778</v>
      </c>
      <c r="J206" s="25">
        <f>G206/E206*100</f>
        <v>72.927979705894003</v>
      </c>
      <c r="K206" s="25">
        <f>G206/F206*100</f>
        <v>77.846414216204778</v>
      </c>
    </row>
    <row r="207" spans="1:11" x14ac:dyDescent="0.3">
      <c r="A207" s="140"/>
      <c r="B207" s="95"/>
      <c r="C207" s="35" t="s">
        <v>17</v>
      </c>
      <c r="D207" s="27">
        <v>2363.5</v>
      </c>
      <c r="E207" s="27">
        <v>2522.9</v>
      </c>
      <c r="F207" s="27">
        <v>2363.5</v>
      </c>
      <c r="G207" s="27">
        <v>1839.9</v>
      </c>
      <c r="H207" s="27">
        <v>1839.9</v>
      </c>
      <c r="I207" s="32">
        <f>G207/D207*100</f>
        <v>77.846414216204778</v>
      </c>
      <c r="J207" s="32">
        <f>G207/E207*100</f>
        <v>72.927979705894003</v>
      </c>
      <c r="K207" s="32">
        <f>G207/F207*100</f>
        <v>77.846414216204778</v>
      </c>
    </row>
    <row r="208" spans="1:11" ht="75" x14ac:dyDescent="0.3">
      <c r="A208" s="140"/>
      <c r="B208" s="95"/>
      <c r="C208" s="36" t="s">
        <v>18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</row>
    <row r="209" spans="1:11" ht="37.5" x14ac:dyDescent="0.3">
      <c r="A209" s="140"/>
      <c r="B209" s="95"/>
      <c r="C209" s="35" t="s">
        <v>19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</row>
    <row r="210" spans="1:11" ht="75" x14ac:dyDescent="0.3">
      <c r="A210" s="140"/>
      <c r="B210" s="95"/>
      <c r="C210" s="36" t="s">
        <v>20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</row>
    <row r="211" spans="1:11" ht="37.5" customHeight="1" x14ac:dyDescent="0.3">
      <c r="A211" s="140"/>
      <c r="B211" s="95"/>
      <c r="C211" s="35" t="s">
        <v>21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</row>
    <row r="212" spans="1:11" ht="56.25" x14ac:dyDescent="0.3">
      <c r="A212" s="141"/>
      <c r="B212" s="96"/>
      <c r="C212" s="35" t="s">
        <v>22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</row>
    <row r="213" spans="1:11" s="38" customFormat="1" ht="18.75" customHeight="1" x14ac:dyDescent="0.3">
      <c r="A213" s="130" t="s">
        <v>55</v>
      </c>
      <c r="B213" s="94" t="s">
        <v>24</v>
      </c>
      <c r="C213" s="37" t="s">
        <v>16</v>
      </c>
      <c r="D213" s="24">
        <f>D214+D216+D218+D219</f>
        <v>7600</v>
      </c>
      <c r="E213" s="24">
        <f>E214+E216+E218+E219</f>
        <v>7600</v>
      </c>
      <c r="F213" s="24">
        <f>F214+F216+F218+F219</f>
        <v>7600</v>
      </c>
      <c r="G213" s="24">
        <f>G214+G216+G218+G219</f>
        <v>6854.8</v>
      </c>
      <c r="H213" s="24">
        <f>H214+H216+H218+H219</f>
        <v>6854.8</v>
      </c>
      <c r="I213" s="25">
        <f>G213/D213*100</f>
        <v>90.194736842105257</v>
      </c>
      <c r="J213" s="25">
        <f>G213/E213*100</f>
        <v>90.194736842105257</v>
      </c>
      <c r="K213" s="25">
        <f>G213/F213*100</f>
        <v>90.194736842105257</v>
      </c>
    </row>
    <row r="214" spans="1:11" ht="30" customHeight="1" x14ac:dyDescent="0.3">
      <c r="A214" s="131"/>
      <c r="B214" s="95"/>
      <c r="C214" s="35" t="s">
        <v>17</v>
      </c>
      <c r="D214" s="27">
        <f t="shared" ref="D214:H215" si="11">D228+D242+D256</f>
        <v>7600</v>
      </c>
      <c r="E214" s="27">
        <f t="shared" si="11"/>
        <v>7600</v>
      </c>
      <c r="F214" s="27">
        <f t="shared" si="11"/>
        <v>7600</v>
      </c>
      <c r="G214" s="27">
        <f t="shared" si="11"/>
        <v>6854.8</v>
      </c>
      <c r="H214" s="27">
        <f t="shared" si="11"/>
        <v>6854.8</v>
      </c>
      <c r="I214" s="32">
        <f>G214/D214*100</f>
        <v>90.194736842105257</v>
      </c>
      <c r="J214" s="32">
        <f>G214/E214*100</f>
        <v>90.194736842105257</v>
      </c>
      <c r="K214" s="32">
        <f>G214/F214*100</f>
        <v>90.194736842105257</v>
      </c>
    </row>
    <row r="215" spans="1:11" ht="74.25" customHeight="1" x14ac:dyDescent="0.3">
      <c r="A215" s="131"/>
      <c r="B215" s="95"/>
      <c r="C215" s="36" t="s">
        <v>18</v>
      </c>
      <c r="D215" s="27">
        <f t="shared" si="11"/>
        <v>0</v>
      </c>
      <c r="E215" s="27">
        <f t="shared" si="11"/>
        <v>0</v>
      </c>
      <c r="F215" s="27">
        <f t="shared" si="11"/>
        <v>0</v>
      </c>
      <c r="G215" s="27">
        <f t="shared" si="11"/>
        <v>0</v>
      </c>
      <c r="H215" s="27">
        <f t="shared" si="11"/>
        <v>0</v>
      </c>
      <c r="I215" s="27">
        <v>0</v>
      </c>
      <c r="J215" s="27">
        <v>0</v>
      </c>
      <c r="K215" s="27">
        <v>0</v>
      </c>
    </row>
    <row r="216" spans="1:11" ht="37.5" x14ac:dyDescent="0.3">
      <c r="A216" s="131"/>
      <c r="B216" s="95"/>
      <c r="C216" s="35" t="s">
        <v>19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</row>
    <row r="217" spans="1:11" ht="96" customHeight="1" x14ac:dyDescent="0.3">
      <c r="A217" s="131"/>
      <c r="B217" s="95"/>
      <c r="C217" s="36" t="s">
        <v>20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</row>
    <row r="218" spans="1:11" ht="44.25" customHeight="1" x14ac:dyDescent="0.3">
      <c r="A218" s="131"/>
      <c r="B218" s="95"/>
      <c r="C218" s="35" t="s">
        <v>21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</row>
    <row r="219" spans="1:11" ht="62.25" customHeight="1" x14ac:dyDescent="0.3">
      <c r="A219" s="131"/>
      <c r="B219" s="96"/>
      <c r="C219" s="35" t="s">
        <v>22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</row>
    <row r="220" spans="1:11" ht="18.75" customHeight="1" x14ac:dyDescent="0.3">
      <c r="A220" s="131"/>
      <c r="B220" s="94" t="s">
        <v>26</v>
      </c>
      <c r="C220" s="34" t="s">
        <v>16</v>
      </c>
      <c r="D220" s="24">
        <f>D221+D223+D225+D226</f>
        <v>8496.7000000000007</v>
      </c>
      <c r="E220" s="24">
        <f>E221+E223+E225+E226</f>
        <v>8496.7000000000007</v>
      </c>
      <c r="F220" s="24">
        <f>F221+F223+F225+F226</f>
        <v>7000</v>
      </c>
      <c r="G220" s="24">
        <f>G221+G223+G225+G226</f>
        <v>5300</v>
      </c>
      <c r="H220" s="24">
        <f>H221+H223+H225+H226</f>
        <v>3606.8</v>
      </c>
      <c r="I220" s="25">
        <f>G220/D220*100</f>
        <v>62.377158190827018</v>
      </c>
      <c r="J220" s="25">
        <f>G220/E220*100</f>
        <v>62.377158190827018</v>
      </c>
      <c r="K220" s="25">
        <f>G220/F220*100</f>
        <v>75.714285714285708</v>
      </c>
    </row>
    <row r="221" spans="1:11" ht="30.75" customHeight="1" x14ac:dyDescent="0.3">
      <c r="A221" s="131"/>
      <c r="B221" s="95"/>
      <c r="C221" s="35" t="s">
        <v>17</v>
      </c>
      <c r="D221" s="27">
        <f t="shared" ref="D221:H222" si="12">D235+D249</f>
        <v>8496.7000000000007</v>
      </c>
      <c r="E221" s="27">
        <f t="shared" si="12"/>
        <v>8496.7000000000007</v>
      </c>
      <c r="F221" s="27">
        <f t="shared" si="12"/>
        <v>7000</v>
      </c>
      <c r="G221" s="27">
        <f t="shared" si="12"/>
        <v>5300</v>
      </c>
      <c r="H221" s="27">
        <f t="shared" si="12"/>
        <v>3606.8</v>
      </c>
      <c r="I221" s="32">
        <f>G221/D221*100</f>
        <v>62.377158190827018</v>
      </c>
      <c r="J221" s="32">
        <f>G221/E221*100</f>
        <v>62.377158190827018</v>
      </c>
      <c r="K221" s="32">
        <f>G221/F221*100</f>
        <v>75.714285714285708</v>
      </c>
    </row>
    <row r="222" spans="1:11" ht="75.75" customHeight="1" x14ac:dyDescent="0.3">
      <c r="A222" s="131"/>
      <c r="B222" s="95"/>
      <c r="C222" s="36" t="s">
        <v>18</v>
      </c>
      <c r="D222" s="27">
        <f t="shared" si="12"/>
        <v>0</v>
      </c>
      <c r="E222" s="27">
        <f t="shared" si="12"/>
        <v>0</v>
      </c>
      <c r="F222" s="27">
        <f t="shared" si="12"/>
        <v>0</v>
      </c>
      <c r="G222" s="27">
        <f t="shared" si="12"/>
        <v>0</v>
      </c>
      <c r="H222" s="27">
        <f t="shared" si="12"/>
        <v>0</v>
      </c>
      <c r="I222" s="27">
        <v>0</v>
      </c>
      <c r="J222" s="27">
        <v>0</v>
      </c>
      <c r="K222" s="27">
        <v>0</v>
      </c>
    </row>
    <row r="223" spans="1:11" ht="37.5" x14ac:dyDescent="0.3">
      <c r="A223" s="131"/>
      <c r="B223" s="95"/>
      <c r="C223" s="35" t="s">
        <v>19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</row>
    <row r="224" spans="1:11" ht="95.25" customHeight="1" x14ac:dyDescent="0.3">
      <c r="A224" s="131"/>
      <c r="B224" s="95"/>
      <c r="C224" s="36" t="s">
        <v>20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</row>
    <row r="225" spans="1:11" ht="42" customHeight="1" x14ac:dyDescent="0.3">
      <c r="A225" s="131"/>
      <c r="B225" s="95"/>
      <c r="C225" s="35" t="s">
        <v>21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</row>
    <row r="226" spans="1:11" ht="56.25" x14ac:dyDescent="0.3">
      <c r="A226" s="135"/>
      <c r="B226" s="96"/>
      <c r="C226" s="35" t="s">
        <v>22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</row>
    <row r="227" spans="1:11" ht="18.75" customHeight="1" x14ac:dyDescent="0.3">
      <c r="A227" s="124" t="s">
        <v>56</v>
      </c>
      <c r="B227" s="94" t="s">
        <v>57</v>
      </c>
      <c r="C227" s="34" t="s">
        <v>16</v>
      </c>
      <c r="D227" s="24">
        <f t="shared" ref="D227:K227" si="13">D228+D230+D232+D233</f>
        <v>0</v>
      </c>
      <c r="E227" s="24">
        <f t="shared" si="13"/>
        <v>0</v>
      </c>
      <c r="F227" s="24">
        <f t="shared" si="13"/>
        <v>0</v>
      </c>
      <c r="G227" s="24">
        <f t="shared" si="13"/>
        <v>0</v>
      </c>
      <c r="H227" s="24">
        <f t="shared" si="13"/>
        <v>0</v>
      </c>
      <c r="I227" s="24">
        <f t="shared" si="13"/>
        <v>0</v>
      </c>
      <c r="J227" s="24">
        <f t="shared" si="13"/>
        <v>0</v>
      </c>
      <c r="K227" s="24">
        <f t="shared" si="13"/>
        <v>0</v>
      </c>
    </row>
    <row r="228" spans="1:11" ht="27.75" customHeight="1" x14ac:dyDescent="0.3">
      <c r="A228" s="125"/>
      <c r="B228" s="95"/>
      <c r="C228" s="35" t="s">
        <v>17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</row>
    <row r="229" spans="1:11" ht="79.5" customHeight="1" x14ac:dyDescent="0.3">
      <c r="A229" s="125"/>
      <c r="B229" s="95"/>
      <c r="C229" s="36" t="s">
        <v>18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</row>
    <row r="230" spans="1:11" ht="37.5" x14ac:dyDescent="0.3">
      <c r="A230" s="125"/>
      <c r="B230" s="95"/>
      <c r="C230" s="35" t="s">
        <v>19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</row>
    <row r="231" spans="1:11" ht="93.75" customHeight="1" x14ac:dyDescent="0.3">
      <c r="A231" s="125"/>
      <c r="B231" s="95"/>
      <c r="C231" s="36" t="s">
        <v>20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</row>
    <row r="232" spans="1:11" ht="40.5" customHeight="1" x14ac:dyDescent="0.3">
      <c r="A232" s="125"/>
      <c r="B232" s="95"/>
      <c r="C232" s="35" t="s">
        <v>21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</row>
    <row r="233" spans="1:11" ht="56.25" x14ac:dyDescent="0.3">
      <c r="A233" s="125"/>
      <c r="B233" s="96"/>
      <c r="C233" s="35" t="s">
        <v>22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</row>
    <row r="234" spans="1:11" ht="22.5" customHeight="1" x14ac:dyDescent="0.3">
      <c r="A234" s="125"/>
      <c r="B234" s="94" t="s">
        <v>26</v>
      </c>
      <c r="C234" s="34" t="s">
        <v>16</v>
      </c>
      <c r="D234" s="24">
        <f>D235+D237+D239+D240</f>
        <v>7401.7</v>
      </c>
      <c r="E234" s="24">
        <f>E235+E237+E239+E240</f>
        <v>7401.7</v>
      </c>
      <c r="F234" s="24">
        <f>F235+F237+F239+F240</f>
        <v>7000</v>
      </c>
      <c r="G234" s="24">
        <f>G235+G237+G239+G240</f>
        <v>5300</v>
      </c>
      <c r="H234" s="24">
        <f>H235+H237+H239+H240</f>
        <v>3606.8</v>
      </c>
      <c r="I234" s="25">
        <f>G234/D234*100</f>
        <v>71.605171784860232</v>
      </c>
      <c r="J234" s="25">
        <f>G234/E234*100</f>
        <v>71.605171784860232</v>
      </c>
      <c r="K234" s="25">
        <f>G234/F234*100</f>
        <v>75.714285714285708</v>
      </c>
    </row>
    <row r="235" spans="1:11" ht="24.75" customHeight="1" x14ac:dyDescent="0.3">
      <c r="A235" s="125"/>
      <c r="B235" s="95"/>
      <c r="C235" s="35" t="s">
        <v>17</v>
      </c>
      <c r="D235" s="27">
        <v>7401.7</v>
      </c>
      <c r="E235" s="27">
        <v>7401.7</v>
      </c>
      <c r="F235" s="27">
        <v>7000</v>
      </c>
      <c r="G235" s="27">
        <v>5300</v>
      </c>
      <c r="H235" s="27">
        <v>3606.8</v>
      </c>
      <c r="I235" s="32">
        <f>G235/D235*100</f>
        <v>71.605171784860232</v>
      </c>
      <c r="J235" s="32">
        <f>G235/E235*100</f>
        <v>71.605171784860232</v>
      </c>
      <c r="K235" s="32">
        <f>G235/F235*100</f>
        <v>75.714285714285708</v>
      </c>
    </row>
    <row r="236" spans="1:11" ht="80.25" customHeight="1" x14ac:dyDescent="0.3">
      <c r="A236" s="125"/>
      <c r="B236" s="95"/>
      <c r="C236" s="36" t="s">
        <v>18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</row>
    <row r="237" spans="1:11" ht="37.5" x14ac:dyDescent="0.3">
      <c r="A237" s="125"/>
      <c r="B237" s="95"/>
      <c r="C237" s="35" t="s">
        <v>19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</row>
    <row r="238" spans="1:11" ht="99" customHeight="1" x14ac:dyDescent="0.3">
      <c r="A238" s="125"/>
      <c r="B238" s="95"/>
      <c r="C238" s="36" t="s">
        <v>20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</row>
    <row r="239" spans="1:11" ht="46.5" customHeight="1" x14ac:dyDescent="0.3">
      <c r="A239" s="125"/>
      <c r="B239" s="95"/>
      <c r="C239" s="35" t="s">
        <v>21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</row>
    <row r="240" spans="1:11" ht="56.25" x14ac:dyDescent="0.3">
      <c r="A240" s="126"/>
      <c r="B240" s="96"/>
      <c r="C240" s="35" t="s">
        <v>22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</row>
    <row r="241" spans="1:11" ht="18.75" customHeight="1" x14ac:dyDescent="0.3">
      <c r="A241" s="124" t="s">
        <v>58</v>
      </c>
      <c r="B241" s="94" t="s">
        <v>31</v>
      </c>
      <c r="C241" s="35" t="s">
        <v>16</v>
      </c>
      <c r="D241" s="27">
        <f t="shared" ref="D241:K241" si="14">D242+D244+D246+D247</f>
        <v>0</v>
      </c>
      <c r="E241" s="27">
        <f t="shared" si="14"/>
        <v>0</v>
      </c>
      <c r="F241" s="27">
        <f t="shared" si="14"/>
        <v>0</v>
      </c>
      <c r="G241" s="27">
        <f t="shared" si="14"/>
        <v>0</v>
      </c>
      <c r="H241" s="27">
        <f t="shared" si="14"/>
        <v>0</v>
      </c>
      <c r="I241" s="27">
        <f t="shared" si="14"/>
        <v>0</v>
      </c>
      <c r="J241" s="27">
        <f t="shared" si="14"/>
        <v>0</v>
      </c>
      <c r="K241" s="27">
        <f t="shared" si="14"/>
        <v>0</v>
      </c>
    </row>
    <row r="242" spans="1:11" ht="30.75" customHeight="1" x14ac:dyDescent="0.3">
      <c r="A242" s="125"/>
      <c r="B242" s="95"/>
      <c r="C242" s="35" t="s">
        <v>17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</row>
    <row r="243" spans="1:11" ht="78" customHeight="1" x14ac:dyDescent="0.3">
      <c r="A243" s="125"/>
      <c r="B243" s="95"/>
      <c r="C243" s="36" t="s">
        <v>18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</row>
    <row r="244" spans="1:11" ht="37.5" x14ac:dyDescent="0.3">
      <c r="A244" s="125"/>
      <c r="B244" s="95"/>
      <c r="C244" s="35" t="s">
        <v>19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</row>
    <row r="245" spans="1:11" ht="95.25" customHeight="1" x14ac:dyDescent="0.3">
      <c r="A245" s="125"/>
      <c r="B245" s="95"/>
      <c r="C245" s="36" t="s">
        <v>20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</row>
    <row r="246" spans="1:11" ht="44.25" customHeight="1" x14ac:dyDescent="0.3">
      <c r="A246" s="125"/>
      <c r="B246" s="95"/>
      <c r="C246" s="35" t="s">
        <v>21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</row>
    <row r="247" spans="1:11" ht="56.25" x14ac:dyDescent="0.3">
      <c r="A247" s="125"/>
      <c r="B247" s="96"/>
      <c r="C247" s="35" t="s">
        <v>22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</row>
    <row r="248" spans="1:11" ht="18.75" customHeight="1" x14ac:dyDescent="0.3">
      <c r="A248" s="125"/>
      <c r="B248" s="94" t="s">
        <v>26</v>
      </c>
      <c r="C248" s="35" t="s">
        <v>16</v>
      </c>
      <c r="D248" s="27">
        <f t="shared" ref="D248:K248" si="15">D249+D251+D253+D254</f>
        <v>1095</v>
      </c>
      <c r="E248" s="27">
        <f t="shared" si="15"/>
        <v>1095</v>
      </c>
      <c r="F248" s="27">
        <f t="shared" si="15"/>
        <v>0</v>
      </c>
      <c r="G248" s="27">
        <f t="shared" si="15"/>
        <v>0</v>
      </c>
      <c r="H248" s="27">
        <f t="shared" si="15"/>
        <v>0</v>
      </c>
      <c r="I248" s="27">
        <f t="shared" si="15"/>
        <v>0</v>
      </c>
      <c r="J248" s="27">
        <f t="shared" si="15"/>
        <v>0</v>
      </c>
      <c r="K248" s="27">
        <f t="shared" si="15"/>
        <v>0</v>
      </c>
    </row>
    <row r="249" spans="1:11" ht="30.75" customHeight="1" x14ac:dyDescent="0.3">
      <c r="A249" s="125"/>
      <c r="B249" s="95"/>
      <c r="C249" s="35" t="s">
        <v>17</v>
      </c>
      <c r="D249" s="27">
        <v>1095</v>
      </c>
      <c r="E249" s="27">
        <v>1095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</row>
    <row r="250" spans="1:11" ht="75" customHeight="1" x14ac:dyDescent="0.3">
      <c r="A250" s="125"/>
      <c r="B250" s="95"/>
      <c r="C250" s="36" t="s">
        <v>18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</row>
    <row r="251" spans="1:11" ht="37.5" x14ac:dyDescent="0.3">
      <c r="A251" s="125"/>
      <c r="B251" s="95"/>
      <c r="C251" s="35" t="s">
        <v>19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</row>
    <row r="252" spans="1:11" ht="99.75" customHeight="1" x14ac:dyDescent="0.3">
      <c r="A252" s="125"/>
      <c r="B252" s="95"/>
      <c r="C252" s="36" t="s">
        <v>20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</row>
    <row r="253" spans="1:11" ht="44.25" customHeight="1" x14ac:dyDescent="0.3">
      <c r="A253" s="125"/>
      <c r="B253" s="95"/>
      <c r="C253" s="35" t="s">
        <v>21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</row>
    <row r="254" spans="1:11" ht="56.25" x14ac:dyDescent="0.3">
      <c r="A254" s="126"/>
      <c r="B254" s="96"/>
      <c r="C254" s="35" t="s">
        <v>22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</row>
    <row r="255" spans="1:11" ht="18.75" customHeight="1" x14ac:dyDescent="0.3">
      <c r="A255" s="136" t="s">
        <v>59</v>
      </c>
      <c r="B255" s="94" t="s">
        <v>24</v>
      </c>
      <c r="C255" s="34" t="s">
        <v>16</v>
      </c>
      <c r="D255" s="24">
        <f>D256+D258+D260+D261</f>
        <v>7600</v>
      </c>
      <c r="E255" s="24">
        <f>E256+E258+E260+E261</f>
        <v>7600</v>
      </c>
      <c r="F255" s="24">
        <f>F256+F258+F260+F261</f>
        <v>7600</v>
      </c>
      <c r="G255" s="24">
        <f>G256+G258+G260+G261</f>
        <v>6854.8</v>
      </c>
      <c r="H255" s="24">
        <f>H256+H258+H260+H261</f>
        <v>6854.8</v>
      </c>
      <c r="I255" s="25">
        <f>G255/D255*100</f>
        <v>90.194736842105257</v>
      </c>
      <c r="J255" s="25">
        <f>G255/E255*100</f>
        <v>90.194736842105257</v>
      </c>
      <c r="K255" s="25">
        <f>G255/F255*100</f>
        <v>90.194736842105257</v>
      </c>
    </row>
    <row r="256" spans="1:11" ht="27.75" customHeight="1" x14ac:dyDescent="0.3">
      <c r="A256" s="137"/>
      <c r="B256" s="95"/>
      <c r="C256" s="35" t="s">
        <v>17</v>
      </c>
      <c r="D256" s="27">
        <v>7600</v>
      </c>
      <c r="E256" s="27">
        <v>7600</v>
      </c>
      <c r="F256" s="27">
        <v>7600</v>
      </c>
      <c r="G256" s="27">
        <v>6854.8</v>
      </c>
      <c r="H256" s="27">
        <v>6854.8</v>
      </c>
      <c r="I256" s="32">
        <f>G256/D256*100</f>
        <v>90.194736842105257</v>
      </c>
      <c r="J256" s="32">
        <f>G256/E256*100</f>
        <v>90.194736842105257</v>
      </c>
      <c r="K256" s="32">
        <f>G256/F256*100</f>
        <v>90.194736842105257</v>
      </c>
    </row>
    <row r="257" spans="1:11" ht="78" customHeight="1" x14ac:dyDescent="0.3">
      <c r="A257" s="137"/>
      <c r="B257" s="95"/>
      <c r="C257" s="36" t="s">
        <v>18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</row>
    <row r="258" spans="1:11" ht="37.5" x14ac:dyDescent="0.3">
      <c r="A258" s="137"/>
      <c r="B258" s="95"/>
      <c r="C258" s="35" t="s">
        <v>19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</row>
    <row r="259" spans="1:11" ht="96.75" customHeight="1" x14ac:dyDescent="0.3">
      <c r="A259" s="137"/>
      <c r="B259" s="95"/>
      <c r="C259" s="36" t="s">
        <v>20</v>
      </c>
      <c r="D259" s="27">
        <v>0</v>
      </c>
      <c r="E259" s="27">
        <v>0</v>
      </c>
      <c r="F259" s="27">
        <v>0</v>
      </c>
      <c r="G259" s="27"/>
      <c r="H259" s="27">
        <v>0</v>
      </c>
      <c r="I259" s="27">
        <v>0</v>
      </c>
      <c r="J259" s="27">
        <v>0</v>
      </c>
      <c r="K259" s="27">
        <v>0</v>
      </c>
    </row>
    <row r="260" spans="1:11" ht="37.5" customHeight="1" x14ac:dyDescent="0.3">
      <c r="A260" s="137"/>
      <c r="B260" s="95"/>
      <c r="C260" s="35" t="s">
        <v>21</v>
      </c>
      <c r="D260" s="27">
        <v>0</v>
      </c>
      <c r="E260" s="27">
        <v>0</v>
      </c>
      <c r="F260" s="27">
        <v>0</v>
      </c>
      <c r="G260" s="27"/>
      <c r="H260" s="27">
        <v>0</v>
      </c>
      <c r="I260" s="27">
        <v>0</v>
      </c>
      <c r="J260" s="27">
        <v>0</v>
      </c>
      <c r="K260" s="27">
        <v>0</v>
      </c>
    </row>
    <row r="261" spans="1:11" ht="56.25" x14ac:dyDescent="0.3">
      <c r="A261" s="137"/>
      <c r="B261" s="96"/>
      <c r="C261" s="35" t="s">
        <v>22</v>
      </c>
      <c r="D261" s="27">
        <v>0</v>
      </c>
      <c r="E261" s="27">
        <v>0</v>
      </c>
      <c r="F261" s="27">
        <v>0</v>
      </c>
      <c r="G261" s="27"/>
      <c r="H261" s="27">
        <v>0</v>
      </c>
      <c r="I261" s="27">
        <v>0</v>
      </c>
      <c r="J261" s="27">
        <v>0</v>
      </c>
      <c r="K261" s="27">
        <v>0</v>
      </c>
    </row>
    <row r="262" spans="1:11" ht="18.75" customHeight="1" x14ac:dyDescent="0.3">
      <c r="A262" s="137"/>
      <c r="B262" s="94" t="s">
        <v>26</v>
      </c>
      <c r="C262" s="35" t="s">
        <v>16</v>
      </c>
      <c r="D262" s="27">
        <f t="shared" ref="D262:K262" si="16">D263+D265+D267+D268</f>
        <v>0</v>
      </c>
      <c r="E262" s="27">
        <f t="shared" si="16"/>
        <v>0</v>
      </c>
      <c r="F262" s="27">
        <f t="shared" si="16"/>
        <v>0</v>
      </c>
      <c r="G262" s="27">
        <f t="shared" si="16"/>
        <v>0</v>
      </c>
      <c r="H262" s="27">
        <f t="shared" si="16"/>
        <v>0</v>
      </c>
      <c r="I262" s="27">
        <f t="shared" si="16"/>
        <v>0</v>
      </c>
      <c r="J262" s="27">
        <f t="shared" si="16"/>
        <v>0</v>
      </c>
      <c r="K262" s="27">
        <f t="shared" si="16"/>
        <v>0</v>
      </c>
    </row>
    <row r="263" spans="1:11" ht="23.25" customHeight="1" x14ac:dyDescent="0.3">
      <c r="A263" s="137"/>
      <c r="B263" s="95"/>
      <c r="C263" s="35" t="s">
        <v>17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</row>
    <row r="264" spans="1:11" ht="81.75" customHeight="1" x14ac:dyDescent="0.3">
      <c r="A264" s="137"/>
      <c r="B264" s="95"/>
      <c r="C264" s="36" t="s">
        <v>18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</row>
    <row r="265" spans="1:11" ht="37.5" x14ac:dyDescent="0.3">
      <c r="A265" s="137"/>
      <c r="B265" s="95"/>
      <c r="C265" s="35" t="s">
        <v>19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</row>
    <row r="266" spans="1:11" ht="100.5" customHeight="1" x14ac:dyDescent="0.3">
      <c r="A266" s="137"/>
      <c r="B266" s="95"/>
      <c r="C266" s="36" t="s">
        <v>20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</row>
    <row r="267" spans="1:11" ht="42" customHeight="1" x14ac:dyDescent="0.3">
      <c r="A267" s="137"/>
      <c r="B267" s="95"/>
      <c r="C267" s="35" t="s">
        <v>21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</row>
    <row r="268" spans="1:11" ht="56.25" x14ac:dyDescent="0.3">
      <c r="A268" s="138"/>
      <c r="B268" s="96"/>
      <c r="C268" s="35" t="s">
        <v>22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</row>
    <row r="269" spans="1:11" ht="18.75" customHeight="1" x14ac:dyDescent="0.3">
      <c r="A269" s="130" t="s">
        <v>60</v>
      </c>
      <c r="B269" s="94" t="s">
        <v>54</v>
      </c>
      <c r="C269" s="34" t="s">
        <v>16</v>
      </c>
      <c r="D269" s="24">
        <f>D270+D272+D274+D275</f>
        <v>100</v>
      </c>
      <c r="E269" s="24">
        <f>E270+E272+E274+E275</f>
        <v>100</v>
      </c>
      <c r="F269" s="24">
        <f>F270+F272+F274+F275</f>
        <v>100</v>
      </c>
      <c r="G269" s="24">
        <f>G270+G272+G274+G275</f>
        <v>22.6</v>
      </c>
      <c r="H269" s="24">
        <f>H270+H272+H274+H275</f>
        <v>22.6</v>
      </c>
      <c r="I269" s="25">
        <f>G269/D269*100</f>
        <v>22.6</v>
      </c>
      <c r="J269" s="25">
        <f>G269/E269*100</f>
        <v>22.6</v>
      </c>
      <c r="K269" s="25">
        <f>G269/F269*100</f>
        <v>22.6</v>
      </c>
    </row>
    <row r="270" spans="1:11" ht="25.5" customHeight="1" x14ac:dyDescent="0.3">
      <c r="A270" s="131"/>
      <c r="B270" s="95"/>
      <c r="C270" s="35" t="s">
        <v>17</v>
      </c>
      <c r="D270" s="27">
        <f t="shared" ref="D270:K272" si="17">D284+D291</f>
        <v>100</v>
      </c>
      <c r="E270" s="27">
        <f t="shared" si="17"/>
        <v>100</v>
      </c>
      <c r="F270" s="27">
        <f t="shared" si="17"/>
        <v>100</v>
      </c>
      <c r="G270" s="27">
        <f t="shared" si="17"/>
        <v>22.6</v>
      </c>
      <c r="H270" s="27">
        <f t="shared" si="17"/>
        <v>22.6</v>
      </c>
      <c r="I270" s="32">
        <f>G270/D270*100</f>
        <v>22.6</v>
      </c>
      <c r="J270" s="32">
        <f>G270/E270*100</f>
        <v>22.6</v>
      </c>
      <c r="K270" s="32">
        <f>G270/F270*100</f>
        <v>22.6</v>
      </c>
    </row>
    <row r="271" spans="1:11" ht="77.25" customHeight="1" x14ac:dyDescent="0.3">
      <c r="A271" s="131"/>
      <c r="B271" s="95"/>
      <c r="C271" s="36" t="s">
        <v>18</v>
      </c>
      <c r="D271" s="27">
        <f t="shared" si="17"/>
        <v>0</v>
      </c>
      <c r="E271" s="27">
        <f t="shared" si="17"/>
        <v>0</v>
      </c>
      <c r="F271" s="27">
        <f t="shared" si="17"/>
        <v>0</v>
      </c>
      <c r="G271" s="27">
        <v>0</v>
      </c>
      <c r="H271" s="27">
        <f t="shared" si="17"/>
        <v>0</v>
      </c>
      <c r="I271" s="27">
        <f t="shared" si="17"/>
        <v>0</v>
      </c>
      <c r="J271" s="27">
        <f t="shared" si="17"/>
        <v>0</v>
      </c>
      <c r="K271" s="27">
        <f t="shared" si="17"/>
        <v>0</v>
      </c>
    </row>
    <row r="272" spans="1:11" ht="37.5" x14ac:dyDescent="0.3">
      <c r="A272" s="131"/>
      <c r="B272" s="95"/>
      <c r="C272" s="35" t="s">
        <v>19</v>
      </c>
      <c r="D272" s="27">
        <f t="shared" si="17"/>
        <v>0</v>
      </c>
      <c r="E272" s="27">
        <f t="shared" si="17"/>
        <v>0</v>
      </c>
      <c r="F272" s="27">
        <f t="shared" si="17"/>
        <v>0</v>
      </c>
      <c r="G272" s="27">
        <v>0</v>
      </c>
      <c r="H272" s="27">
        <f t="shared" si="17"/>
        <v>0</v>
      </c>
      <c r="I272" s="27">
        <f t="shared" si="17"/>
        <v>0</v>
      </c>
      <c r="J272" s="27">
        <f t="shared" si="17"/>
        <v>0</v>
      </c>
      <c r="K272" s="27">
        <f t="shared" si="17"/>
        <v>0</v>
      </c>
    </row>
    <row r="273" spans="1:11" ht="96" customHeight="1" x14ac:dyDescent="0.3">
      <c r="A273" s="131"/>
      <c r="B273" s="95"/>
      <c r="C273" s="36" t="s">
        <v>20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</row>
    <row r="274" spans="1:11" ht="39.75" customHeight="1" x14ac:dyDescent="0.3">
      <c r="A274" s="131"/>
      <c r="B274" s="95"/>
      <c r="C274" s="35" t="s">
        <v>21</v>
      </c>
      <c r="D274" s="27">
        <f t="shared" ref="D274:K275" si="18">D288+D295</f>
        <v>0</v>
      </c>
      <c r="E274" s="27">
        <f t="shared" si="18"/>
        <v>0</v>
      </c>
      <c r="F274" s="27">
        <f t="shared" si="18"/>
        <v>0</v>
      </c>
      <c r="G274" s="27">
        <v>0</v>
      </c>
      <c r="H274" s="27">
        <f t="shared" si="18"/>
        <v>0</v>
      </c>
      <c r="I274" s="27">
        <f t="shared" si="18"/>
        <v>0</v>
      </c>
      <c r="J274" s="27">
        <f t="shared" si="18"/>
        <v>0</v>
      </c>
      <c r="K274" s="27">
        <f t="shared" si="18"/>
        <v>0</v>
      </c>
    </row>
    <row r="275" spans="1:11" ht="56.25" x14ac:dyDescent="0.3">
      <c r="A275" s="131"/>
      <c r="B275" s="96"/>
      <c r="C275" s="35" t="s">
        <v>22</v>
      </c>
      <c r="D275" s="27">
        <f t="shared" si="18"/>
        <v>0</v>
      </c>
      <c r="E275" s="27">
        <f t="shared" si="18"/>
        <v>0</v>
      </c>
      <c r="F275" s="27">
        <f t="shared" si="18"/>
        <v>0</v>
      </c>
      <c r="G275" s="27">
        <v>0</v>
      </c>
      <c r="H275" s="27">
        <f t="shared" si="18"/>
        <v>0</v>
      </c>
      <c r="I275" s="27">
        <f t="shared" si="18"/>
        <v>0</v>
      </c>
      <c r="J275" s="27">
        <f t="shared" si="18"/>
        <v>0</v>
      </c>
      <c r="K275" s="27">
        <f t="shared" si="18"/>
        <v>0</v>
      </c>
    </row>
    <row r="276" spans="1:11" ht="18.75" customHeight="1" x14ac:dyDescent="0.3">
      <c r="A276" s="131"/>
      <c r="B276" s="94" t="s">
        <v>26</v>
      </c>
      <c r="C276" s="35" t="s">
        <v>16</v>
      </c>
      <c r="D276" s="27">
        <f t="shared" ref="D276:K276" si="19">D277+D279+D281+D282</f>
        <v>1700</v>
      </c>
      <c r="E276" s="27">
        <f t="shared" si="19"/>
        <v>1700</v>
      </c>
      <c r="F276" s="27">
        <f t="shared" si="19"/>
        <v>1700</v>
      </c>
      <c r="G276" s="27">
        <f t="shared" si="19"/>
        <v>1280</v>
      </c>
      <c r="H276" s="27">
        <f t="shared" si="19"/>
        <v>1399.3</v>
      </c>
      <c r="I276" s="27">
        <f t="shared" si="19"/>
        <v>75.294117647058826</v>
      </c>
      <c r="J276" s="27">
        <f t="shared" si="19"/>
        <v>75.294117647058826</v>
      </c>
      <c r="K276" s="27">
        <f t="shared" si="19"/>
        <v>75.294117647058826</v>
      </c>
    </row>
    <row r="277" spans="1:11" ht="30" customHeight="1" x14ac:dyDescent="0.3">
      <c r="A277" s="131"/>
      <c r="B277" s="95"/>
      <c r="C277" s="35" t="s">
        <v>17</v>
      </c>
      <c r="D277" s="27">
        <f t="shared" ref="D277:K278" si="20">D298</f>
        <v>1700</v>
      </c>
      <c r="E277" s="27">
        <f t="shared" si="20"/>
        <v>1700</v>
      </c>
      <c r="F277" s="27">
        <f t="shared" si="20"/>
        <v>1700</v>
      </c>
      <c r="G277" s="27">
        <f t="shared" si="20"/>
        <v>1280</v>
      </c>
      <c r="H277" s="27">
        <f t="shared" si="20"/>
        <v>1399.3</v>
      </c>
      <c r="I277" s="27">
        <f t="shared" si="20"/>
        <v>75.294117647058826</v>
      </c>
      <c r="J277" s="27">
        <f t="shared" si="20"/>
        <v>75.294117647058826</v>
      </c>
      <c r="K277" s="27">
        <f t="shared" si="20"/>
        <v>75.294117647058826</v>
      </c>
    </row>
    <row r="278" spans="1:11" ht="78" customHeight="1" x14ac:dyDescent="0.3">
      <c r="A278" s="131"/>
      <c r="B278" s="95"/>
      <c r="C278" s="36" t="s">
        <v>18</v>
      </c>
      <c r="D278" s="27">
        <f t="shared" si="20"/>
        <v>0</v>
      </c>
      <c r="E278" s="27">
        <f t="shared" si="20"/>
        <v>0</v>
      </c>
      <c r="F278" s="27">
        <f t="shared" si="20"/>
        <v>0</v>
      </c>
      <c r="G278" s="27">
        <v>0</v>
      </c>
      <c r="H278" s="27">
        <f t="shared" si="20"/>
        <v>0</v>
      </c>
      <c r="I278" s="27">
        <f t="shared" si="20"/>
        <v>0</v>
      </c>
      <c r="J278" s="27">
        <f t="shared" si="20"/>
        <v>0</v>
      </c>
      <c r="K278" s="27">
        <f t="shared" si="20"/>
        <v>0</v>
      </c>
    </row>
    <row r="279" spans="1:11" ht="37.5" x14ac:dyDescent="0.3">
      <c r="A279" s="131"/>
      <c r="B279" s="95"/>
      <c r="C279" s="35" t="s">
        <v>19</v>
      </c>
      <c r="D279" s="27">
        <f>D293+D300</f>
        <v>0</v>
      </c>
      <c r="E279" s="27">
        <f>E293+E300</f>
        <v>0</v>
      </c>
      <c r="F279" s="27">
        <f>F293+F300</f>
        <v>0</v>
      </c>
      <c r="G279" s="27">
        <v>0</v>
      </c>
      <c r="H279" s="27">
        <f>H293+H300</f>
        <v>0</v>
      </c>
      <c r="I279" s="27">
        <f>I293+I300</f>
        <v>0</v>
      </c>
      <c r="J279" s="27">
        <f>J293+J300</f>
        <v>0</v>
      </c>
      <c r="K279" s="27">
        <f>K293+K300</f>
        <v>0</v>
      </c>
    </row>
    <row r="280" spans="1:11" ht="96.75" customHeight="1" x14ac:dyDescent="0.3">
      <c r="A280" s="131"/>
      <c r="B280" s="95"/>
      <c r="C280" s="36" t="s">
        <v>20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</row>
    <row r="281" spans="1:11" ht="45.75" customHeight="1" x14ac:dyDescent="0.3">
      <c r="A281" s="131"/>
      <c r="B281" s="95"/>
      <c r="C281" s="35" t="s">
        <v>21</v>
      </c>
      <c r="D281" s="27">
        <f t="shared" ref="D281:K282" si="21">D295+D302</f>
        <v>0</v>
      </c>
      <c r="E281" s="27">
        <f t="shared" si="21"/>
        <v>0</v>
      </c>
      <c r="F281" s="27">
        <f t="shared" si="21"/>
        <v>0</v>
      </c>
      <c r="G281" s="27">
        <v>0</v>
      </c>
      <c r="H281" s="27">
        <f t="shared" si="21"/>
        <v>0</v>
      </c>
      <c r="I281" s="27">
        <f t="shared" si="21"/>
        <v>0</v>
      </c>
      <c r="J281" s="27">
        <f t="shared" si="21"/>
        <v>0</v>
      </c>
      <c r="K281" s="27">
        <f t="shared" si="21"/>
        <v>0</v>
      </c>
    </row>
    <row r="282" spans="1:11" ht="56.25" x14ac:dyDescent="0.3">
      <c r="A282" s="135"/>
      <c r="B282" s="96"/>
      <c r="C282" s="35" t="s">
        <v>22</v>
      </c>
      <c r="D282" s="27">
        <f t="shared" si="21"/>
        <v>0</v>
      </c>
      <c r="E282" s="27">
        <f t="shared" si="21"/>
        <v>0</v>
      </c>
      <c r="F282" s="27">
        <f t="shared" si="21"/>
        <v>0</v>
      </c>
      <c r="G282" s="27">
        <v>0</v>
      </c>
      <c r="H282" s="27">
        <f t="shared" si="21"/>
        <v>0</v>
      </c>
      <c r="I282" s="27">
        <f t="shared" si="21"/>
        <v>0</v>
      </c>
      <c r="J282" s="27">
        <f t="shared" si="21"/>
        <v>0</v>
      </c>
      <c r="K282" s="27">
        <f t="shared" si="21"/>
        <v>0</v>
      </c>
    </row>
    <row r="283" spans="1:11" ht="18.75" customHeight="1" x14ac:dyDescent="0.3">
      <c r="A283" s="109" t="s">
        <v>61</v>
      </c>
      <c r="B283" s="94" t="s">
        <v>24</v>
      </c>
      <c r="C283" s="35" t="s">
        <v>16</v>
      </c>
      <c r="D283" s="27">
        <f t="shared" ref="D283:K283" si="22">D284+D286+D288+D289</f>
        <v>0</v>
      </c>
      <c r="E283" s="27">
        <f t="shared" si="22"/>
        <v>0</v>
      </c>
      <c r="F283" s="27">
        <f t="shared" si="22"/>
        <v>0</v>
      </c>
      <c r="G283" s="27">
        <f t="shared" si="22"/>
        <v>0</v>
      </c>
      <c r="H283" s="27">
        <f t="shared" si="22"/>
        <v>0</v>
      </c>
      <c r="I283" s="27">
        <f t="shared" si="22"/>
        <v>0</v>
      </c>
      <c r="J283" s="27">
        <f t="shared" si="22"/>
        <v>0</v>
      </c>
      <c r="K283" s="27">
        <f t="shared" si="22"/>
        <v>0</v>
      </c>
    </row>
    <row r="284" spans="1:11" ht="23.25" customHeight="1" x14ac:dyDescent="0.3">
      <c r="A284" s="110"/>
      <c r="B284" s="95"/>
      <c r="C284" s="35" t="s">
        <v>17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</row>
    <row r="285" spans="1:11" ht="75" customHeight="1" x14ac:dyDescent="0.3">
      <c r="A285" s="110"/>
      <c r="B285" s="95"/>
      <c r="C285" s="36" t="s">
        <v>18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</row>
    <row r="286" spans="1:11" ht="37.5" x14ac:dyDescent="0.3">
      <c r="A286" s="110"/>
      <c r="B286" s="95"/>
      <c r="C286" s="35" t="s">
        <v>19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</row>
    <row r="287" spans="1:11" ht="99" customHeight="1" x14ac:dyDescent="0.3">
      <c r="A287" s="110"/>
      <c r="B287" s="95"/>
      <c r="C287" s="36" t="s">
        <v>20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</row>
    <row r="288" spans="1:11" ht="46.5" customHeight="1" x14ac:dyDescent="0.3">
      <c r="A288" s="110"/>
      <c r="B288" s="95"/>
      <c r="C288" s="35" t="s">
        <v>21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</row>
    <row r="289" spans="1:11" ht="56.25" x14ac:dyDescent="0.3">
      <c r="A289" s="111"/>
      <c r="B289" s="96"/>
      <c r="C289" s="35" t="s">
        <v>22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</row>
    <row r="290" spans="1:11" ht="18.75" customHeight="1" x14ac:dyDescent="0.3">
      <c r="A290" s="132" t="s">
        <v>62</v>
      </c>
      <c r="B290" s="94" t="s">
        <v>24</v>
      </c>
      <c r="C290" s="34" t="s">
        <v>16</v>
      </c>
      <c r="D290" s="24">
        <f>D291+D293+D295+D296</f>
        <v>100</v>
      </c>
      <c r="E290" s="24">
        <f>E291+E293+E295+E296</f>
        <v>100</v>
      </c>
      <c r="F290" s="24">
        <f>F291+F293+F295+F296</f>
        <v>100</v>
      </c>
      <c r="G290" s="24">
        <f>G291+G293+G295+G296</f>
        <v>22.6</v>
      </c>
      <c r="H290" s="24">
        <f>H291+H293+H295+H296</f>
        <v>22.6</v>
      </c>
      <c r="I290" s="25">
        <f>G290/D290*100</f>
        <v>22.6</v>
      </c>
      <c r="J290" s="25">
        <f>G290/E290*100</f>
        <v>22.6</v>
      </c>
      <c r="K290" s="25">
        <f>G290/F290*100</f>
        <v>22.6</v>
      </c>
    </row>
    <row r="291" spans="1:11" ht="24.75" customHeight="1" x14ac:dyDescent="0.3">
      <c r="A291" s="133"/>
      <c r="B291" s="95"/>
      <c r="C291" s="35" t="s">
        <v>17</v>
      </c>
      <c r="D291" s="27">
        <v>100</v>
      </c>
      <c r="E291" s="27">
        <v>100</v>
      </c>
      <c r="F291" s="27">
        <v>100</v>
      </c>
      <c r="G291" s="27">
        <v>22.6</v>
      </c>
      <c r="H291" s="27">
        <v>22.6</v>
      </c>
      <c r="I291" s="32">
        <f>G291/D291*100</f>
        <v>22.6</v>
      </c>
      <c r="J291" s="32">
        <f>G291/E291*100</f>
        <v>22.6</v>
      </c>
      <c r="K291" s="32">
        <f>G291/F291*100</f>
        <v>22.6</v>
      </c>
    </row>
    <row r="292" spans="1:11" ht="76.5" customHeight="1" x14ac:dyDescent="0.3">
      <c r="A292" s="133"/>
      <c r="B292" s="95"/>
      <c r="C292" s="36" t="s">
        <v>18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</row>
    <row r="293" spans="1:11" ht="37.5" x14ac:dyDescent="0.3">
      <c r="A293" s="133"/>
      <c r="B293" s="95"/>
      <c r="C293" s="35" t="s">
        <v>19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</row>
    <row r="294" spans="1:11" ht="96" customHeight="1" x14ac:dyDescent="0.3">
      <c r="A294" s="133"/>
      <c r="B294" s="95"/>
      <c r="C294" s="36" t="s">
        <v>20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</row>
    <row r="295" spans="1:11" ht="39" customHeight="1" x14ac:dyDescent="0.3">
      <c r="A295" s="133"/>
      <c r="B295" s="95"/>
      <c r="C295" s="35" t="s">
        <v>21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</row>
    <row r="296" spans="1:11" ht="56.25" x14ac:dyDescent="0.3">
      <c r="A296" s="133"/>
      <c r="B296" s="96"/>
      <c r="C296" s="35" t="s">
        <v>22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</row>
    <row r="297" spans="1:11" ht="18.75" customHeight="1" x14ac:dyDescent="0.3">
      <c r="A297" s="133"/>
      <c r="B297" s="94" t="s">
        <v>26</v>
      </c>
      <c r="C297" s="35" t="s">
        <v>16</v>
      </c>
      <c r="D297" s="27">
        <f t="shared" ref="D297:K297" si="23">D298+D300+D302+D303</f>
        <v>1700</v>
      </c>
      <c r="E297" s="27">
        <f t="shared" si="23"/>
        <v>1700</v>
      </c>
      <c r="F297" s="27">
        <f t="shared" si="23"/>
        <v>1700</v>
      </c>
      <c r="G297" s="27">
        <f t="shared" si="23"/>
        <v>1280</v>
      </c>
      <c r="H297" s="27">
        <f t="shared" si="23"/>
        <v>1399.3</v>
      </c>
      <c r="I297" s="27">
        <f t="shared" si="23"/>
        <v>75.294117647058826</v>
      </c>
      <c r="J297" s="27">
        <f t="shared" si="23"/>
        <v>75.294117647058826</v>
      </c>
      <c r="K297" s="27">
        <f t="shared" si="23"/>
        <v>75.294117647058826</v>
      </c>
    </row>
    <row r="298" spans="1:11" ht="25.5" customHeight="1" x14ac:dyDescent="0.3">
      <c r="A298" s="133"/>
      <c r="B298" s="95"/>
      <c r="C298" s="35" t="s">
        <v>17</v>
      </c>
      <c r="D298" s="27">
        <v>1700</v>
      </c>
      <c r="E298" s="27">
        <v>1700</v>
      </c>
      <c r="F298" s="27">
        <v>1700</v>
      </c>
      <c r="G298" s="27">
        <v>1280</v>
      </c>
      <c r="H298" s="27">
        <v>1399.3</v>
      </c>
      <c r="I298" s="27">
        <f>G298/D298*100</f>
        <v>75.294117647058826</v>
      </c>
      <c r="J298" s="27">
        <f>G298/E298*100</f>
        <v>75.294117647058826</v>
      </c>
      <c r="K298" s="27">
        <f>G298/F298*100</f>
        <v>75.294117647058826</v>
      </c>
    </row>
    <row r="299" spans="1:11" ht="75" customHeight="1" x14ac:dyDescent="0.3">
      <c r="A299" s="133"/>
      <c r="B299" s="95"/>
      <c r="C299" s="36" t="s">
        <v>18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</row>
    <row r="300" spans="1:11" ht="37.5" x14ac:dyDescent="0.3">
      <c r="A300" s="133"/>
      <c r="B300" s="95"/>
      <c r="C300" s="35" t="s">
        <v>19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</row>
    <row r="301" spans="1:11" ht="98.25" customHeight="1" x14ac:dyDescent="0.3">
      <c r="A301" s="133"/>
      <c r="B301" s="95"/>
      <c r="C301" s="36" t="s">
        <v>20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</row>
    <row r="302" spans="1:11" ht="42" customHeight="1" x14ac:dyDescent="0.3">
      <c r="A302" s="133"/>
      <c r="B302" s="95"/>
      <c r="C302" s="35" t="s">
        <v>21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</row>
    <row r="303" spans="1:11" ht="56.25" x14ac:dyDescent="0.3">
      <c r="A303" s="134"/>
      <c r="B303" s="96"/>
      <c r="C303" s="35" t="s">
        <v>22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</row>
    <row r="304" spans="1:11" ht="18.75" customHeight="1" x14ac:dyDescent="0.3">
      <c r="A304" s="130" t="s">
        <v>63</v>
      </c>
      <c r="B304" s="94" t="s">
        <v>64</v>
      </c>
      <c r="C304" s="34" t="s">
        <v>16</v>
      </c>
      <c r="D304" s="24">
        <f>D305+D307+D309+D310</f>
        <v>477416.10000000003</v>
      </c>
      <c r="E304" s="24">
        <f>E305+E307+E309+E310</f>
        <v>551514</v>
      </c>
      <c r="F304" s="24">
        <f>F305+F307+F309+F310</f>
        <v>477416.10000000003</v>
      </c>
      <c r="G304" s="24">
        <f>G305+G307+G309+G310</f>
        <v>404774.00000000006</v>
      </c>
      <c r="H304" s="24">
        <f>H305+H307+H309+H310</f>
        <v>404774.00000000006</v>
      </c>
      <c r="I304" s="25">
        <f>G304/D304*100</f>
        <v>84.784321266082145</v>
      </c>
      <c r="J304" s="25">
        <f>G304/E304*100</f>
        <v>73.393241150723284</v>
      </c>
      <c r="K304" s="25">
        <f>G304/F304*100</f>
        <v>84.784321266082145</v>
      </c>
    </row>
    <row r="305" spans="1:11" ht="30" customHeight="1" x14ac:dyDescent="0.3">
      <c r="A305" s="131"/>
      <c r="B305" s="95"/>
      <c r="C305" s="35" t="s">
        <v>17</v>
      </c>
      <c r="D305" s="27">
        <f t="shared" ref="D305:H310" si="24">D312+D326+D333+D340+D347</f>
        <v>477416.10000000003</v>
      </c>
      <c r="E305" s="27">
        <f t="shared" si="24"/>
        <v>551514</v>
      </c>
      <c r="F305" s="27">
        <f t="shared" si="24"/>
        <v>477416.10000000003</v>
      </c>
      <c r="G305" s="27">
        <f t="shared" si="24"/>
        <v>404774.00000000006</v>
      </c>
      <c r="H305" s="27">
        <f t="shared" si="24"/>
        <v>404774.00000000006</v>
      </c>
      <c r="I305" s="32">
        <f>G305/D305*100</f>
        <v>84.784321266082145</v>
      </c>
      <c r="J305" s="32">
        <f>G305/E305*100</f>
        <v>73.393241150723284</v>
      </c>
      <c r="K305" s="32">
        <f>G305/F305*100</f>
        <v>84.784321266082145</v>
      </c>
    </row>
    <row r="306" spans="1:11" ht="78.75" customHeight="1" x14ac:dyDescent="0.3">
      <c r="A306" s="131"/>
      <c r="B306" s="95"/>
      <c r="C306" s="36" t="s">
        <v>18</v>
      </c>
      <c r="D306" s="27">
        <f t="shared" si="24"/>
        <v>0</v>
      </c>
      <c r="E306" s="27">
        <f t="shared" si="24"/>
        <v>0</v>
      </c>
      <c r="F306" s="27">
        <f t="shared" si="24"/>
        <v>0</v>
      </c>
      <c r="G306" s="27">
        <f t="shared" si="24"/>
        <v>0</v>
      </c>
      <c r="H306" s="27">
        <f t="shared" si="24"/>
        <v>0</v>
      </c>
      <c r="I306" s="32">
        <v>0</v>
      </c>
      <c r="J306" s="32">
        <v>0</v>
      </c>
      <c r="K306" s="32">
        <v>0</v>
      </c>
    </row>
    <row r="307" spans="1:11" ht="37.5" x14ac:dyDescent="0.3">
      <c r="A307" s="131"/>
      <c r="B307" s="95"/>
      <c r="C307" s="35" t="s">
        <v>19</v>
      </c>
      <c r="D307" s="27">
        <f t="shared" si="24"/>
        <v>0</v>
      </c>
      <c r="E307" s="27">
        <f t="shared" si="24"/>
        <v>0</v>
      </c>
      <c r="F307" s="27">
        <f t="shared" si="24"/>
        <v>0</v>
      </c>
      <c r="G307" s="27">
        <f t="shared" si="24"/>
        <v>0</v>
      </c>
      <c r="H307" s="27">
        <f t="shared" si="24"/>
        <v>0</v>
      </c>
      <c r="I307" s="32">
        <v>0</v>
      </c>
      <c r="J307" s="32">
        <v>0</v>
      </c>
      <c r="K307" s="32">
        <v>0</v>
      </c>
    </row>
    <row r="308" spans="1:11" ht="97.5" customHeight="1" x14ac:dyDescent="0.3">
      <c r="A308" s="131"/>
      <c r="B308" s="95"/>
      <c r="C308" s="36" t="s">
        <v>20</v>
      </c>
      <c r="D308" s="27">
        <f t="shared" si="24"/>
        <v>0</v>
      </c>
      <c r="E308" s="27">
        <f t="shared" si="24"/>
        <v>0</v>
      </c>
      <c r="F308" s="27">
        <f t="shared" si="24"/>
        <v>0</v>
      </c>
      <c r="G308" s="27">
        <f t="shared" si="24"/>
        <v>0</v>
      </c>
      <c r="H308" s="27">
        <f t="shared" si="24"/>
        <v>0</v>
      </c>
      <c r="I308" s="25">
        <v>0</v>
      </c>
      <c r="J308" s="25">
        <v>0</v>
      </c>
      <c r="K308" s="25">
        <v>0</v>
      </c>
    </row>
    <row r="309" spans="1:11" ht="44.25" customHeight="1" x14ac:dyDescent="0.3">
      <c r="A309" s="131"/>
      <c r="B309" s="95"/>
      <c r="C309" s="35" t="s">
        <v>21</v>
      </c>
      <c r="D309" s="27">
        <f t="shared" si="24"/>
        <v>0</v>
      </c>
      <c r="E309" s="27">
        <f t="shared" si="24"/>
        <v>0</v>
      </c>
      <c r="F309" s="27">
        <f t="shared" si="24"/>
        <v>0</v>
      </c>
      <c r="G309" s="27">
        <f t="shared" si="24"/>
        <v>0</v>
      </c>
      <c r="H309" s="27">
        <f t="shared" si="24"/>
        <v>0</v>
      </c>
      <c r="I309" s="27">
        <v>0</v>
      </c>
      <c r="J309" s="27">
        <v>0</v>
      </c>
      <c r="K309" s="27">
        <v>0</v>
      </c>
    </row>
    <row r="310" spans="1:11" ht="56.25" x14ac:dyDescent="0.3">
      <c r="A310" s="131"/>
      <c r="B310" s="96"/>
      <c r="C310" s="35" t="s">
        <v>22</v>
      </c>
      <c r="D310" s="27">
        <f t="shared" si="24"/>
        <v>0</v>
      </c>
      <c r="E310" s="27">
        <f t="shared" si="24"/>
        <v>0</v>
      </c>
      <c r="F310" s="27">
        <f t="shared" si="24"/>
        <v>0</v>
      </c>
      <c r="G310" s="27">
        <f t="shared" si="24"/>
        <v>0</v>
      </c>
      <c r="H310" s="27">
        <f t="shared" si="24"/>
        <v>0</v>
      </c>
      <c r="I310" s="27">
        <v>0</v>
      </c>
      <c r="J310" s="27">
        <v>0</v>
      </c>
      <c r="K310" s="27">
        <v>0</v>
      </c>
    </row>
    <row r="311" spans="1:11" s="39" customFormat="1" ht="18.75" customHeight="1" x14ac:dyDescent="0.3">
      <c r="A311" s="132" t="s">
        <v>65</v>
      </c>
      <c r="B311" s="94" t="s">
        <v>31</v>
      </c>
      <c r="C311" s="34" t="s">
        <v>16</v>
      </c>
      <c r="D311" s="24">
        <f>D312+D314+D316+D317</f>
        <v>0</v>
      </c>
      <c r="E311" s="24">
        <f>E312+E314+E316+E317</f>
        <v>0</v>
      </c>
      <c r="F311" s="24">
        <f>F312+F314+F316+F317</f>
        <v>0</v>
      </c>
      <c r="G311" s="24">
        <f>G312+G314+G316+G317</f>
        <v>0</v>
      </c>
      <c r="H311" s="24">
        <f>H312+H314+H316+H317</f>
        <v>0</v>
      </c>
      <c r="I311" s="27">
        <v>0</v>
      </c>
      <c r="J311" s="27">
        <v>0</v>
      </c>
      <c r="K311" s="27">
        <v>0</v>
      </c>
    </row>
    <row r="312" spans="1:11" s="39" customFormat="1" ht="27.75" customHeight="1" x14ac:dyDescent="0.3">
      <c r="A312" s="133"/>
      <c r="B312" s="95"/>
      <c r="C312" s="35" t="s">
        <v>17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</row>
    <row r="313" spans="1:11" s="39" customFormat="1" ht="79.5" customHeight="1" x14ac:dyDescent="0.3">
      <c r="A313" s="133"/>
      <c r="B313" s="95"/>
      <c r="C313" s="36" t="s">
        <v>18</v>
      </c>
      <c r="D313" s="27">
        <f>D312</f>
        <v>0</v>
      </c>
      <c r="E313" s="27">
        <f>E312</f>
        <v>0</v>
      </c>
      <c r="F313" s="27">
        <f>F312</f>
        <v>0</v>
      </c>
      <c r="G313" s="27">
        <f>G312</f>
        <v>0</v>
      </c>
      <c r="H313" s="27">
        <f>H312</f>
        <v>0</v>
      </c>
      <c r="I313" s="27">
        <v>0</v>
      </c>
      <c r="J313" s="27">
        <v>0</v>
      </c>
      <c r="K313" s="27">
        <v>0</v>
      </c>
    </row>
    <row r="314" spans="1:11" s="39" customFormat="1" ht="37.5" x14ac:dyDescent="0.3">
      <c r="A314" s="133"/>
      <c r="B314" s="95"/>
      <c r="C314" s="35" t="s">
        <v>19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</row>
    <row r="315" spans="1:11" s="39" customFormat="1" ht="100.5" customHeight="1" x14ac:dyDescent="0.3">
      <c r="A315" s="133"/>
      <c r="B315" s="95"/>
      <c r="C315" s="36" t="s">
        <v>20</v>
      </c>
      <c r="D315" s="27">
        <f>D314</f>
        <v>0</v>
      </c>
      <c r="E315" s="27">
        <f>E314</f>
        <v>0</v>
      </c>
      <c r="F315" s="27">
        <f>F314</f>
        <v>0</v>
      </c>
      <c r="G315" s="27">
        <f>G314</f>
        <v>0</v>
      </c>
      <c r="H315" s="27">
        <f>H314</f>
        <v>0</v>
      </c>
      <c r="I315" s="27">
        <v>0</v>
      </c>
      <c r="J315" s="27">
        <v>0</v>
      </c>
      <c r="K315" s="27">
        <v>0</v>
      </c>
    </row>
    <row r="316" spans="1:11" s="39" customFormat="1" ht="37.5" customHeight="1" x14ac:dyDescent="0.3">
      <c r="A316" s="133"/>
      <c r="B316" s="95"/>
      <c r="C316" s="35" t="s">
        <v>21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</row>
    <row r="317" spans="1:11" s="39" customFormat="1" ht="63.75" customHeight="1" x14ac:dyDescent="0.3">
      <c r="A317" s="133"/>
      <c r="B317" s="96"/>
      <c r="C317" s="35" t="s">
        <v>22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</row>
    <row r="318" spans="1:11" s="39" customFormat="1" ht="18.75" customHeight="1" x14ac:dyDescent="0.3">
      <c r="A318" s="133"/>
      <c r="B318" s="94" t="s">
        <v>26</v>
      </c>
      <c r="C318" s="35" t="s">
        <v>16</v>
      </c>
      <c r="D318" s="27">
        <f t="shared" ref="D318:K318" si="25">D319+D321+D323+D324</f>
        <v>0</v>
      </c>
      <c r="E318" s="27">
        <f t="shared" si="25"/>
        <v>0</v>
      </c>
      <c r="F318" s="27">
        <f t="shared" si="25"/>
        <v>0</v>
      </c>
      <c r="G318" s="27">
        <f t="shared" si="25"/>
        <v>0</v>
      </c>
      <c r="H318" s="27">
        <f t="shared" si="25"/>
        <v>0</v>
      </c>
      <c r="I318" s="27">
        <f t="shared" si="25"/>
        <v>0</v>
      </c>
      <c r="J318" s="27">
        <f t="shared" si="25"/>
        <v>0</v>
      </c>
      <c r="K318" s="27">
        <f t="shared" si="25"/>
        <v>0</v>
      </c>
    </row>
    <row r="319" spans="1:11" s="39" customFormat="1" ht="27.75" customHeight="1" x14ac:dyDescent="0.3">
      <c r="A319" s="133"/>
      <c r="B319" s="95"/>
      <c r="C319" s="35" t="s">
        <v>17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</row>
    <row r="320" spans="1:11" s="39" customFormat="1" ht="77.25" customHeight="1" x14ac:dyDescent="0.3">
      <c r="A320" s="133"/>
      <c r="B320" s="95"/>
      <c r="C320" s="36" t="s">
        <v>18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</row>
    <row r="321" spans="1:11" s="39" customFormat="1" ht="37.5" x14ac:dyDescent="0.3">
      <c r="A321" s="133"/>
      <c r="B321" s="95"/>
      <c r="C321" s="35" t="s">
        <v>19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</row>
    <row r="322" spans="1:11" s="39" customFormat="1" ht="101.25" customHeight="1" x14ac:dyDescent="0.3">
      <c r="A322" s="133"/>
      <c r="B322" s="95"/>
      <c r="C322" s="36" t="s">
        <v>20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</row>
    <row r="323" spans="1:11" s="39" customFormat="1" ht="51" customHeight="1" x14ac:dyDescent="0.3">
      <c r="A323" s="133"/>
      <c r="B323" s="95"/>
      <c r="C323" s="35" t="s">
        <v>21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</row>
    <row r="324" spans="1:11" s="39" customFormat="1" ht="56.25" x14ac:dyDescent="0.3">
      <c r="A324" s="134"/>
      <c r="B324" s="96"/>
      <c r="C324" s="35" t="s">
        <v>22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</row>
    <row r="325" spans="1:11" ht="18.75" customHeight="1" x14ac:dyDescent="0.3">
      <c r="A325" s="109" t="s">
        <v>66</v>
      </c>
      <c r="B325" s="94" t="s">
        <v>67</v>
      </c>
      <c r="C325" s="34" t="s">
        <v>16</v>
      </c>
      <c r="D325" s="24">
        <f>D326+D328+D330+D331</f>
        <v>472944.9</v>
      </c>
      <c r="E325" s="24">
        <f>E326+E328+E330+E331</f>
        <v>546959.30000000005</v>
      </c>
      <c r="F325" s="24">
        <f>F326+F328+F330+F331</f>
        <v>472944.9</v>
      </c>
      <c r="G325" s="24">
        <f>G326+G328+G330+G331</f>
        <v>402090.9</v>
      </c>
      <c r="H325" s="24">
        <f>H326+H328+H330+H331</f>
        <v>402090.9</v>
      </c>
      <c r="I325" s="25">
        <f>G325/D325*100</f>
        <v>85.018550786782981</v>
      </c>
      <c r="J325" s="25">
        <f>G325/E325*100</f>
        <v>73.513861086190502</v>
      </c>
      <c r="K325" s="25">
        <f>G325/F325*100</f>
        <v>85.018550786782981</v>
      </c>
    </row>
    <row r="326" spans="1:11" ht="30.75" customHeight="1" x14ac:dyDescent="0.3">
      <c r="A326" s="110"/>
      <c r="B326" s="95"/>
      <c r="C326" s="35" t="s">
        <v>17</v>
      </c>
      <c r="D326" s="27">
        <v>472944.9</v>
      </c>
      <c r="E326" s="27">
        <v>546959.30000000005</v>
      </c>
      <c r="F326" s="27">
        <v>472944.9</v>
      </c>
      <c r="G326" s="27">
        <v>402090.9</v>
      </c>
      <c r="H326" s="27">
        <v>402090.9</v>
      </c>
      <c r="I326" s="32">
        <f>G326/D326*100</f>
        <v>85.018550786782981</v>
      </c>
      <c r="J326" s="32">
        <f>G326/E326*100</f>
        <v>73.513861086190502</v>
      </c>
      <c r="K326" s="32">
        <f>G326/F326*100</f>
        <v>85.018550786782981</v>
      </c>
    </row>
    <row r="327" spans="1:11" ht="72.75" customHeight="1" x14ac:dyDescent="0.3">
      <c r="A327" s="110"/>
      <c r="B327" s="95"/>
      <c r="C327" s="36" t="s">
        <v>18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</row>
    <row r="328" spans="1:11" ht="37.5" x14ac:dyDescent="0.3">
      <c r="A328" s="110"/>
      <c r="B328" s="95"/>
      <c r="C328" s="35" t="s">
        <v>19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</row>
    <row r="329" spans="1:11" ht="95.25" customHeight="1" x14ac:dyDescent="0.3">
      <c r="A329" s="110"/>
      <c r="B329" s="95"/>
      <c r="C329" s="36" t="s">
        <v>20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</row>
    <row r="330" spans="1:11" ht="37.5" customHeight="1" x14ac:dyDescent="0.3">
      <c r="A330" s="110"/>
      <c r="B330" s="95"/>
      <c r="C330" s="35" t="s">
        <v>21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</row>
    <row r="331" spans="1:11" ht="65.25" customHeight="1" x14ac:dyDescent="0.3">
      <c r="A331" s="111"/>
      <c r="B331" s="96"/>
      <c r="C331" s="35" t="s">
        <v>22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</row>
    <row r="332" spans="1:11" ht="18.75" customHeight="1" x14ac:dyDescent="0.3">
      <c r="A332" s="109" t="s">
        <v>68</v>
      </c>
      <c r="B332" s="94" t="s">
        <v>24</v>
      </c>
      <c r="C332" s="34" t="s">
        <v>16</v>
      </c>
      <c r="D332" s="24">
        <f>D333+D335+D337+D338</f>
        <v>224.2</v>
      </c>
      <c r="E332" s="24">
        <f>E333+E335+E337+E338</f>
        <v>224.2</v>
      </c>
      <c r="F332" s="24">
        <f>F333+F335+F337+F338</f>
        <v>224.2</v>
      </c>
      <c r="G332" s="24">
        <f>G333+G335+G337+G338</f>
        <v>168.2</v>
      </c>
      <c r="H332" s="24">
        <f>H333+H335+H337+H338</f>
        <v>168.2</v>
      </c>
      <c r="I332" s="25">
        <f>G332/D332*100</f>
        <v>75.02230151650312</v>
      </c>
      <c r="J332" s="25">
        <f>G332/E332*100</f>
        <v>75.02230151650312</v>
      </c>
      <c r="K332" s="25">
        <f>G332/F332*100</f>
        <v>75.02230151650312</v>
      </c>
    </row>
    <row r="333" spans="1:11" ht="26.25" customHeight="1" x14ac:dyDescent="0.3">
      <c r="A333" s="110"/>
      <c r="B333" s="95"/>
      <c r="C333" s="35" t="s">
        <v>17</v>
      </c>
      <c r="D333" s="27">
        <v>224.2</v>
      </c>
      <c r="E333" s="27">
        <v>224.2</v>
      </c>
      <c r="F333" s="27">
        <v>224.2</v>
      </c>
      <c r="G333" s="27">
        <v>168.2</v>
      </c>
      <c r="H333" s="27">
        <v>168.2</v>
      </c>
      <c r="I333" s="32">
        <f>G333/D333*100</f>
        <v>75.02230151650312</v>
      </c>
      <c r="J333" s="32">
        <f>G333/E333*100</f>
        <v>75.02230151650312</v>
      </c>
      <c r="K333" s="32">
        <f>G333/F333*100</f>
        <v>75.02230151650312</v>
      </c>
    </row>
    <row r="334" spans="1:11" ht="74.25" customHeight="1" x14ac:dyDescent="0.3">
      <c r="A334" s="110"/>
      <c r="B334" s="95"/>
      <c r="C334" s="36" t="s">
        <v>18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</row>
    <row r="335" spans="1:11" ht="65.25" customHeight="1" x14ac:dyDescent="0.3">
      <c r="A335" s="110"/>
      <c r="B335" s="95"/>
      <c r="C335" s="35" t="s">
        <v>19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</row>
    <row r="336" spans="1:11" ht="101.25" customHeight="1" x14ac:dyDescent="0.3">
      <c r="A336" s="110"/>
      <c r="B336" s="95"/>
      <c r="C336" s="36" t="s">
        <v>20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</row>
    <row r="337" spans="1:11" ht="45.75" customHeight="1" x14ac:dyDescent="0.3">
      <c r="A337" s="110"/>
      <c r="B337" s="95"/>
      <c r="C337" s="35" t="s">
        <v>21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</row>
    <row r="338" spans="1:11" ht="56.25" x14ac:dyDescent="0.3">
      <c r="A338" s="111"/>
      <c r="B338" s="96"/>
      <c r="C338" s="35" t="s">
        <v>22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</row>
    <row r="339" spans="1:11" ht="18.75" customHeight="1" x14ac:dyDescent="0.3">
      <c r="A339" s="109" t="s">
        <v>69</v>
      </c>
      <c r="B339" s="94" t="s">
        <v>24</v>
      </c>
      <c r="C339" s="34" t="s">
        <v>16</v>
      </c>
      <c r="D339" s="24">
        <f>D340+D342+D344+D345</f>
        <v>2830.5</v>
      </c>
      <c r="E339" s="24">
        <f>E340+E342+E344+E345</f>
        <v>2830.5</v>
      </c>
      <c r="F339" s="24">
        <f>F340+F342+F344+F345</f>
        <v>2830.5</v>
      </c>
      <c r="G339" s="24">
        <f>G340+G342+G344+G345</f>
        <v>1514.9</v>
      </c>
      <c r="H339" s="24">
        <f>H340+H342+H344+H345</f>
        <v>1514.9</v>
      </c>
      <c r="I339" s="25">
        <f>G339/D339*100</f>
        <v>53.520579402932341</v>
      </c>
      <c r="J339" s="25">
        <f>G339/E339*100</f>
        <v>53.520579402932341</v>
      </c>
      <c r="K339" s="25">
        <f>G339/F339*100</f>
        <v>53.520579402932341</v>
      </c>
    </row>
    <row r="340" spans="1:11" ht="27" customHeight="1" x14ac:dyDescent="0.3">
      <c r="A340" s="110"/>
      <c r="B340" s="95"/>
      <c r="C340" s="35" t="s">
        <v>17</v>
      </c>
      <c r="D340" s="27">
        <v>2830.5</v>
      </c>
      <c r="E340" s="27">
        <v>2830.5</v>
      </c>
      <c r="F340" s="27">
        <v>2830.5</v>
      </c>
      <c r="G340" s="27">
        <v>1514.9</v>
      </c>
      <c r="H340" s="27">
        <v>1514.9</v>
      </c>
      <c r="I340" s="32">
        <f>G340/D340*100</f>
        <v>53.520579402932341</v>
      </c>
      <c r="J340" s="32">
        <f>G340/E340*100</f>
        <v>53.520579402932341</v>
      </c>
      <c r="K340" s="32">
        <f>G340/F340*100</f>
        <v>53.520579402932341</v>
      </c>
    </row>
    <row r="341" spans="1:11" ht="72" customHeight="1" x14ac:dyDescent="0.3">
      <c r="A341" s="110"/>
      <c r="B341" s="95"/>
      <c r="C341" s="36" t="s">
        <v>18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</row>
    <row r="342" spans="1:11" ht="37.5" x14ac:dyDescent="0.3">
      <c r="A342" s="110"/>
      <c r="B342" s="95"/>
      <c r="C342" s="35" t="s">
        <v>19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</row>
    <row r="343" spans="1:11" ht="96.75" customHeight="1" x14ac:dyDescent="0.3">
      <c r="A343" s="110"/>
      <c r="B343" s="95"/>
      <c r="C343" s="36" t="s">
        <v>20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</row>
    <row r="344" spans="1:11" ht="46.5" customHeight="1" x14ac:dyDescent="0.3">
      <c r="A344" s="110"/>
      <c r="B344" s="95"/>
      <c r="C344" s="35" t="s">
        <v>21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</row>
    <row r="345" spans="1:11" ht="56.25" x14ac:dyDescent="0.3">
      <c r="A345" s="111"/>
      <c r="B345" s="96"/>
      <c r="C345" s="35" t="s">
        <v>22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</row>
    <row r="346" spans="1:11" s="39" customFormat="1" ht="30.75" customHeight="1" x14ac:dyDescent="0.3">
      <c r="A346" s="100" t="s">
        <v>70</v>
      </c>
      <c r="B346" s="94" t="s">
        <v>31</v>
      </c>
      <c r="C346" s="34" t="s">
        <v>16</v>
      </c>
      <c r="D346" s="24">
        <f>D347+D349+D351+D352</f>
        <v>1416.5</v>
      </c>
      <c r="E346" s="24">
        <f>E347+E349+E351+E352</f>
        <v>1500</v>
      </c>
      <c r="F346" s="24">
        <f>F347+F349+F351+F352</f>
        <v>1416.5</v>
      </c>
      <c r="G346" s="24">
        <f>G347+G349+G351+G352</f>
        <v>1000</v>
      </c>
      <c r="H346" s="24">
        <f>H347+H349+H351+H352</f>
        <v>1000</v>
      </c>
      <c r="I346" s="25">
        <f>G346/D346*100</f>
        <v>70.596540769502298</v>
      </c>
      <c r="J346" s="25">
        <f>G346/E346*100</f>
        <v>66.666666666666657</v>
      </c>
      <c r="K346" s="25">
        <f>G346/F346*100</f>
        <v>70.596540769502298</v>
      </c>
    </row>
    <row r="347" spans="1:11" s="39" customFormat="1" ht="37.5" customHeight="1" x14ac:dyDescent="0.3">
      <c r="A347" s="101"/>
      <c r="B347" s="95"/>
      <c r="C347" s="35" t="s">
        <v>17</v>
      </c>
      <c r="D347" s="27">
        <v>1416.5</v>
      </c>
      <c r="E347" s="27">
        <v>1500</v>
      </c>
      <c r="F347" s="27">
        <v>1416.5</v>
      </c>
      <c r="G347" s="27">
        <v>1000</v>
      </c>
      <c r="H347" s="27">
        <v>1000</v>
      </c>
      <c r="I347" s="32">
        <f>G347/D347*100</f>
        <v>70.596540769502298</v>
      </c>
      <c r="J347" s="32">
        <f>G347/E347*100</f>
        <v>66.666666666666657</v>
      </c>
      <c r="K347" s="32">
        <f>G347/F347*100</f>
        <v>70.596540769502298</v>
      </c>
    </row>
    <row r="348" spans="1:11" s="39" customFormat="1" ht="81.75" customHeight="1" x14ac:dyDescent="0.3">
      <c r="A348" s="101"/>
      <c r="B348" s="95"/>
      <c r="C348" s="36" t="s">
        <v>18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</row>
    <row r="349" spans="1:11" s="39" customFormat="1" ht="62.25" customHeight="1" x14ac:dyDescent="0.3">
      <c r="A349" s="101"/>
      <c r="B349" s="95"/>
      <c r="C349" s="35" t="s">
        <v>19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</row>
    <row r="350" spans="1:11" s="39" customFormat="1" ht="85.5" customHeight="1" x14ac:dyDescent="0.3">
      <c r="A350" s="101"/>
      <c r="B350" s="95"/>
      <c r="C350" s="36" t="s">
        <v>20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</row>
    <row r="351" spans="1:11" s="39" customFormat="1" ht="62.25" customHeight="1" x14ac:dyDescent="0.3">
      <c r="A351" s="101"/>
      <c r="B351" s="95"/>
      <c r="C351" s="35" t="s">
        <v>21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</row>
    <row r="352" spans="1:11" s="39" customFormat="1" ht="62.25" customHeight="1" x14ac:dyDescent="0.3">
      <c r="A352" s="102"/>
      <c r="B352" s="96"/>
      <c r="C352" s="35" t="s">
        <v>22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</row>
    <row r="353" spans="1:11" s="39" customFormat="1" ht="18.75" customHeight="1" x14ac:dyDescent="0.3">
      <c r="A353" s="127" t="s">
        <v>71</v>
      </c>
      <c r="B353" s="94" t="s">
        <v>31</v>
      </c>
      <c r="C353" s="34" t="s">
        <v>16</v>
      </c>
      <c r="D353" s="24">
        <f>D354+D356+D358+D359</f>
        <v>3172.8</v>
      </c>
      <c r="E353" s="24">
        <f>E354+E356+E358+E359</f>
        <v>3172.8</v>
      </c>
      <c r="F353" s="24">
        <f>F354+F356+F358+F359</f>
        <v>3172.8</v>
      </c>
      <c r="G353" s="24">
        <f>G354+G356+G358+G359</f>
        <v>2043.2</v>
      </c>
      <c r="H353" s="24">
        <f>H354+H356+H358+H359</f>
        <v>2043.2</v>
      </c>
      <c r="I353" s="25">
        <f>G353/D353*100</f>
        <v>64.397377710539587</v>
      </c>
      <c r="J353" s="25">
        <f>G353/E353*100</f>
        <v>64.397377710539587</v>
      </c>
      <c r="K353" s="25">
        <f>G353/F353*100</f>
        <v>64.397377710539587</v>
      </c>
    </row>
    <row r="354" spans="1:11" s="39" customFormat="1" ht="29.25" customHeight="1" x14ac:dyDescent="0.3">
      <c r="A354" s="128"/>
      <c r="B354" s="95"/>
      <c r="C354" s="35" t="s">
        <v>17</v>
      </c>
      <c r="D354" s="27">
        <f>D368+D406+D413+D420</f>
        <v>3172.8</v>
      </c>
      <c r="E354" s="27">
        <f t="shared" ref="E354:K354" si="26">E368+E406+E413+E420</f>
        <v>3172.8</v>
      </c>
      <c r="F354" s="27">
        <f t="shared" si="26"/>
        <v>3172.8</v>
      </c>
      <c r="G354" s="27">
        <f t="shared" si="26"/>
        <v>2043.2</v>
      </c>
      <c r="H354" s="27">
        <f t="shared" si="26"/>
        <v>2043.2</v>
      </c>
      <c r="I354" s="27">
        <f t="shared" si="26"/>
        <v>190.51632576146915</v>
      </c>
      <c r="J354" s="27">
        <f t="shared" si="26"/>
        <v>190.51632576146915</v>
      </c>
      <c r="K354" s="27">
        <f t="shared" si="26"/>
        <v>190.51632576146915</v>
      </c>
    </row>
    <row r="355" spans="1:11" s="39" customFormat="1" ht="78" customHeight="1" x14ac:dyDescent="0.3">
      <c r="A355" s="128"/>
      <c r="B355" s="95"/>
      <c r="C355" s="36" t="s">
        <v>18</v>
      </c>
      <c r="D355" s="27">
        <f>D369</f>
        <v>0</v>
      </c>
      <c r="E355" s="27">
        <f>E369</f>
        <v>0</v>
      </c>
      <c r="F355" s="27">
        <f>F369</f>
        <v>0</v>
      </c>
      <c r="G355" s="27">
        <f>G369</f>
        <v>0</v>
      </c>
      <c r="H355" s="27">
        <f>H369</f>
        <v>0</v>
      </c>
      <c r="I355" s="27">
        <v>0</v>
      </c>
      <c r="J355" s="27">
        <v>0</v>
      </c>
      <c r="K355" s="27">
        <v>0</v>
      </c>
    </row>
    <row r="356" spans="1:11" s="39" customFormat="1" ht="37.5" x14ac:dyDescent="0.3">
      <c r="A356" s="128"/>
      <c r="B356" s="95"/>
      <c r="C356" s="35" t="s">
        <v>19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</row>
    <row r="357" spans="1:11" s="39" customFormat="1" ht="91.5" customHeight="1" x14ac:dyDescent="0.3">
      <c r="A357" s="128"/>
      <c r="B357" s="95"/>
      <c r="C357" s="36" t="s">
        <v>20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</row>
    <row r="358" spans="1:11" s="39" customFormat="1" ht="46.5" customHeight="1" x14ac:dyDescent="0.3">
      <c r="A358" s="128"/>
      <c r="B358" s="95"/>
      <c r="C358" s="35" t="s">
        <v>21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</row>
    <row r="359" spans="1:11" s="39" customFormat="1" ht="56.25" x14ac:dyDescent="0.3">
      <c r="A359" s="128"/>
      <c r="B359" s="96"/>
      <c r="C359" s="35" t="s">
        <v>22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</row>
    <row r="360" spans="1:11" s="39" customFormat="1" ht="18.75" customHeight="1" x14ac:dyDescent="0.3">
      <c r="A360" s="128"/>
      <c r="B360" s="94" t="s">
        <v>26</v>
      </c>
      <c r="C360" s="34" t="s">
        <v>16</v>
      </c>
      <c r="D360" s="24">
        <f>D361+D363+D365+D366</f>
        <v>6045</v>
      </c>
      <c r="E360" s="24">
        <f>E361+E363+E365+E366</f>
        <v>6045</v>
      </c>
      <c r="F360" s="24">
        <f>F361+F363+F365+F366</f>
        <v>3045</v>
      </c>
      <c r="G360" s="24">
        <f>G361+G363+G365+G366</f>
        <v>2619.1999999999998</v>
      </c>
      <c r="H360" s="24">
        <f>H361+H363+H365+H366</f>
        <v>2619.1999999999998</v>
      </c>
      <c r="I360" s="25">
        <f>G360/D360*100</f>
        <v>43.328370554177006</v>
      </c>
      <c r="J360" s="25">
        <f>G360/E360*100</f>
        <v>43.328370554177006</v>
      </c>
      <c r="K360" s="25">
        <f>G360/F360*100</f>
        <v>86.016420361247938</v>
      </c>
    </row>
    <row r="361" spans="1:11" s="39" customFormat="1" ht="23.25" customHeight="1" x14ac:dyDescent="0.3">
      <c r="A361" s="128"/>
      <c r="B361" s="95"/>
      <c r="C361" s="35" t="s">
        <v>17</v>
      </c>
      <c r="D361" s="27">
        <f t="shared" ref="D361:H362" si="27">D375+D382+D387+D392+D399</f>
        <v>6045</v>
      </c>
      <c r="E361" s="27">
        <f t="shared" si="27"/>
        <v>6045</v>
      </c>
      <c r="F361" s="27">
        <f t="shared" si="27"/>
        <v>3045</v>
      </c>
      <c r="G361" s="27">
        <f t="shared" si="27"/>
        <v>2619.1999999999998</v>
      </c>
      <c r="H361" s="27">
        <f t="shared" si="27"/>
        <v>2619.1999999999998</v>
      </c>
      <c r="I361" s="32">
        <f>G361/D361*100</f>
        <v>43.328370554177006</v>
      </c>
      <c r="J361" s="32">
        <f>G361/E361*100</f>
        <v>43.328370554177006</v>
      </c>
      <c r="K361" s="32">
        <f>G361/F361*100</f>
        <v>86.016420361247938</v>
      </c>
    </row>
    <row r="362" spans="1:11" s="39" customFormat="1" ht="75.75" customHeight="1" x14ac:dyDescent="0.3">
      <c r="A362" s="128"/>
      <c r="B362" s="95"/>
      <c r="C362" s="36" t="s">
        <v>18</v>
      </c>
      <c r="D362" s="27">
        <f t="shared" si="27"/>
        <v>0</v>
      </c>
      <c r="E362" s="27">
        <f t="shared" si="27"/>
        <v>0</v>
      </c>
      <c r="F362" s="27">
        <f t="shared" si="27"/>
        <v>0</v>
      </c>
      <c r="G362" s="27">
        <f t="shared" si="27"/>
        <v>0</v>
      </c>
      <c r="H362" s="27">
        <f t="shared" si="27"/>
        <v>0</v>
      </c>
      <c r="I362" s="27">
        <v>0</v>
      </c>
      <c r="J362" s="27">
        <v>0</v>
      </c>
      <c r="K362" s="27">
        <v>0</v>
      </c>
    </row>
    <row r="363" spans="1:11" s="39" customFormat="1" ht="60" customHeight="1" x14ac:dyDescent="0.3">
      <c r="A363" s="128"/>
      <c r="B363" s="95"/>
      <c r="C363" s="35" t="s">
        <v>19</v>
      </c>
      <c r="D363" s="27">
        <f>D377+D383+D388+D394+D401</f>
        <v>0</v>
      </c>
      <c r="E363" s="27">
        <f>E377+E383+E388+E394+E401</f>
        <v>0</v>
      </c>
      <c r="F363" s="27">
        <f>F377+F383+F388+F394+F401</f>
        <v>0</v>
      </c>
      <c r="G363" s="27">
        <f>G377+G383+G388+G394+G401</f>
        <v>0</v>
      </c>
      <c r="H363" s="27">
        <f>H377+H383+H388+H394+H401</f>
        <v>0</v>
      </c>
      <c r="I363" s="27">
        <v>0</v>
      </c>
      <c r="J363" s="27">
        <v>0</v>
      </c>
      <c r="K363" s="27">
        <v>0</v>
      </c>
    </row>
    <row r="364" spans="1:11" s="39" customFormat="1" ht="98.25" customHeight="1" x14ac:dyDescent="0.3">
      <c r="A364" s="128"/>
      <c r="B364" s="95"/>
      <c r="C364" s="36" t="s">
        <v>20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</row>
    <row r="365" spans="1:11" s="39" customFormat="1" ht="43.5" customHeight="1" x14ac:dyDescent="0.3">
      <c r="A365" s="128"/>
      <c r="B365" s="95"/>
      <c r="C365" s="35" t="s">
        <v>21</v>
      </c>
      <c r="D365" s="27">
        <f t="shared" ref="D365:G366" si="28">D379+D384+D389+D396+D403</f>
        <v>0</v>
      </c>
      <c r="E365" s="27">
        <f t="shared" si="28"/>
        <v>0</v>
      </c>
      <c r="F365" s="27">
        <f t="shared" si="28"/>
        <v>0</v>
      </c>
      <c r="G365" s="27">
        <f t="shared" si="28"/>
        <v>0</v>
      </c>
      <c r="H365" s="27">
        <f>H379+H384+H389+H396+H403</f>
        <v>0</v>
      </c>
      <c r="I365" s="27">
        <v>0</v>
      </c>
      <c r="J365" s="27">
        <v>0</v>
      </c>
      <c r="K365" s="27">
        <v>0</v>
      </c>
    </row>
    <row r="366" spans="1:11" s="39" customFormat="1" ht="58.5" customHeight="1" x14ac:dyDescent="0.3">
      <c r="A366" s="129"/>
      <c r="B366" s="96"/>
      <c r="C366" s="35" t="s">
        <v>22</v>
      </c>
      <c r="D366" s="27">
        <f t="shared" si="28"/>
        <v>0</v>
      </c>
      <c r="E366" s="27">
        <f t="shared" si="28"/>
        <v>0</v>
      </c>
      <c r="F366" s="27">
        <f t="shared" si="28"/>
        <v>0</v>
      </c>
      <c r="G366" s="27">
        <f t="shared" si="28"/>
        <v>0</v>
      </c>
      <c r="H366" s="27">
        <f>H380+H385+H390+H397+H404</f>
        <v>0</v>
      </c>
      <c r="I366" s="27">
        <v>0</v>
      </c>
      <c r="J366" s="27">
        <v>0</v>
      </c>
      <c r="K366" s="27">
        <v>0</v>
      </c>
    </row>
    <row r="367" spans="1:11" s="39" customFormat="1" ht="18.75" customHeight="1" x14ac:dyDescent="0.3">
      <c r="A367" s="124" t="s">
        <v>72</v>
      </c>
      <c r="B367" s="94" t="s">
        <v>73</v>
      </c>
      <c r="C367" s="34" t="s">
        <v>16</v>
      </c>
      <c r="D367" s="24">
        <v>1515.6</v>
      </c>
      <c r="E367" s="24">
        <f>E368+E370+E372+E373</f>
        <v>1522.8</v>
      </c>
      <c r="F367" s="24">
        <f>F368+F370+F372+F373</f>
        <v>1522.8</v>
      </c>
      <c r="G367" s="24">
        <f>G368+G370+G372+G373</f>
        <v>1003.2</v>
      </c>
      <c r="H367" s="24">
        <f>H368+H370+H372+H373</f>
        <v>1003.2</v>
      </c>
      <c r="I367" s="25">
        <f>G367/D367*100</f>
        <v>66.191607284243872</v>
      </c>
      <c r="J367" s="25">
        <f>G367/E367*100</f>
        <v>65.878644602048865</v>
      </c>
      <c r="K367" s="25">
        <f>G367/F367*100</f>
        <v>65.878644602048865</v>
      </c>
    </row>
    <row r="368" spans="1:11" s="39" customFormat="1" ht="30" customHeight="1" x14ac:dyDescent="0.3">
      <c r="A368" s="125"/>
      <c r="B368" s="95"/>
      <c r="C368" s="35" t="s">
        <v>17</v>
      </c>
      <c r="D368" s="27">
        <v>1522.8</v>
      </c>
      <c r="E368" s="27">
        <v>1522.8</v>
      </c>
      <c r="F368" s="27">
        <v>1522.8</v>
      </c>
      <c r="G368" s="27">
        <v>1003.2</v>
      </c>
      <c r="H368" s="27">
        <v>1003.2</v>
      </c>
      <c r="I368" s="32">
        <f>G368/D368*100</f>
        <v>65.878644602048865</v>
      </c>
      <c r="J368" s="32">
        <f>G368/E368*100</f>
        <v>65.878644602048865</v>
      </c>
      <c r="K368" s="32">
        <f>G368/F368*100</f>
        <v>65.878644602048865</v>
      </c>
    </row>
    <row r="369" spans="1:11" s="39" customFormat="1" ht="78" customHeight="1" x14ac:dyDescent="0.3">
      <c r="A369" s="125"/>
      <c r="B369" s="95"/>
      <c r="C369" s="36" t="s">
        <v>18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</row>
    <row r="370" spans="1:11" s="39" customFormat="1" ht="63.75" customHeight="1" x14ac:dyDescent="0.3">
      <c r="A370" s="125"/>
      <c r="B370" s="95"/>
      <c r="C370" s="35" t="s">
        <v>19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</row>
    <row r="371" spans="1:11" s="39" customFormat="1" ht="96" customHeight="1" x14ac:dyDescent="0.3">
      <c r="A371" s="125"/>
      <c r="B371" s="95"/>
      <c r="C371" s="36" t="s">
        <v>20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</row>
    <row r="372" spans="1:11" s="39" customFormat="1" ht="46.5" customHeight="1" x14ac:dyDescent="0.3">
      <c r="A372" s="125"/>
      <c r="B372" s="95"/>
      <c r="C372" s="35" t="s">
        <v>21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</row>
    <row r="373" spans="1:11" s="39" customFormat="1" ht="60" customHeight="1" x14ac:dyDescent="0.3">
      <c r="A373" s="125"/>
      <c r="B373" s="96"/>
      <c r="C373" s="35" t="s">
        <v>22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</row>
    <row r="374" spans="1:11" s="39" customFormat="1" ht="18.75" customHeight="1" x14ac:dyDescent="0.3">
      <c r="A374" s="125"/>
      <c r="B374" s="94" t="s">
        <v>26</v>
      </c>
      <c r="C374" s="35" t="s">
        <v>16</v>
      </c>
      <c r="D374" s="27">
        <f t="shared" ref="D374:K374" si="29">D375+D377+D379+D380</f>
        <v>0</v>
      </c>
      <c r="E374" s="27">
        <f t="shared" si="29"/>
        <v>0</v>
      </c>
      <c r="F374" s="27">
        <f t="shared" si="29"/>
        <v>0</v>
      </c>
      <c r="G374" s="27">
        <f t="shared" si="29"/>
        <v>0</v>
      </c>
      <c r="H374" s="27">
        <f t="shared" si="29"/>
        <v>0</v>
      </c>
      <c r="I374" s="27">
        <f t="shared" si="29"/>
        <v>0</v>
      </c>
      <c r="J374" s="27">
        <f t="shared" si="29"/>
        <v>0</v>
      </c>
      <c r="K374" s="27">
        <f t="shared" si="29"/>
        <v>0</v>
      </c>
    </row>
    <row r="375" spans="1:11" s="39" customFormat="1" ht="26.25" customHeight="1" x14ac:dyDescent="0.3">
      <c r="A375" s="125"/>
      <c r="B375" s="95"/>
      <c r="C375" s="35" t="s">
        <v>17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</row>
    <row r="376" spans="1:11" s="39" customFormat="1" ht="79.5" customHeight="1" x14ac:dyDescent="0.3">
      <c r="A376" s="125"/>
      <c r="B376" s="95"/>
      <c r="C376" s="36" t="s">
        <v>18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</row>
    <row r="377" spans="1:11" s="39" customFormat="1" ht="37.5" x14ac:dyDescent="0.3">
      <c r="A377" s="125"/>
      <c r="B377" s="95"/>
      <c r="C377" s="35" t="s">
        <v>19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</row>
    <row r="378" spans="1:11" s="39" customFormat="1" ht="93.75" customHeight="1" x14ac:dyDescent="0.3">
      <c r="A378" s="125"/>
      <c r="B378" s="95"/>
      <c r="C378" s="36" t="s">
        <v>20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</row>
    <row r="379" spans="1:11" s="39" customFormat="1" ht="48" customHeight="1" x14ac:dyDescent="0.3">
      <c r="A379" s="125"/>
      <c r="B379" s="95"/>
      <c r="C379" s="35" t="s">
        <v>21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</row>
    <row r="380" spans="1:11" s="39" customFormat="1" ht="56.25" x14ac:dyDescent="0.3">
      <c r="A380" s="126"/>
      <c r="B380" s="96"/>
      <c r="C380" s="35" t="s">
        <v>22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</row>
    <row r="381" spans="1:11" s="39" customFormat="1" ht="1.5" customHeight="1" x14ac:dyDescent="0.3">
      <c r="A381" s="124"/>
      <c r="B381" s="94"/>
      <c r="C381" s="35" t="s">
        <v>16</v>
      </c>
      <c r="D381" s="27">
        <f>D382+D383+D384+D385</f>
        <v>0</v>
      </c>
      <c r="E381" s="27">
        <f>E382+E383+E384+E385</f>
        <v>0</v>
      </c>
      <c r="F381" s="27">
        <f>F382+F383+F384+F385</f>
        <v>0</v>
      </c>
      <c r="G381" s="27"/>
      <c r="H381" s="27">
        <f>H382+H383+H384+H385</f>
        <v>0</v>
      </c>
      <c r="I381" s="25" t="e">
        <f t="shared" ref="I381:I392" si="30">G381/D381*100</f>
        <v>#DIV/0!</v>
      </c>
      <c r="J381" s="25" t="e">
        <f t="shared" ref="J381:J392" si="31">G381/E381*100</f>
        <v>#DIV/0!</v>
      </c>
      <c r="K381" s="25" t="e">
        <f t="shared" ref="K381:K392" si="32">G381/F381*100</f>
        <v>#DIV/0!</v>
      </c>
    </row>
    <row r="382" spans="1:11" s="39" customFormat="1" ht="24" hidden="1" customHeight="1" x14ac:dyDescent="0.3">
      <c r="A382" s="125"/>
      <c r="B382" s="95"/>
      <c r="C382" s="35" t="s">
        <v>17</v>
      </c>
      <c r="D382" s="27">
        <v>0</v>
      </c>
      <c r="E382" s="27">
        <v>0</v>
      </c>
      <c r="F382" s="27">
        <v>0</v>
      </c>
      <c r="G382" s="27"/>
      <c r="H382" s="27">
        <v>0</v>
      </c>
      <c r="I382" s="25" t="e">
        <f t="shared" si="30"/>
        <v>#DIV/0!</v>
      </c>
      <c r="J382" s="25" t="e">
        <f t="shared" si="31"/>
        <v>#DIV/0!</v>
      </c>
      <c r="K382" s="25" t="e">
        <f t="shared" si="32"/>
        <v>#DIV/0!</v>
      </c>
    </row>
    <row r="383" spans="1:11" s="39" customFormat="1" ht="56.25" hidden="1" customHeight="1" x14ac:dyDescent="0.3">
      <c r="A383" s="125"/>
      <c r="B383" s="95"/>
      <c r="C383" s="35" t="s">
        <v>19</v>
      </c>
      <c r="D383" s="27">
        <v>0</v>
      </c>
      <c r="E383" s="27">
        <v>0</v>
      </c>
      <c r="F383" s="27">
        <v>0</v>
      </c>
      <c r="G383" s="27"/>
      <c r="H383" s="27">
        <v>0</v>
      </c>
      <c r="I383" s="25" t="e">
        <f t="shared" si="30"/>
        <v>#DIV/0!</v>
      </c>
      <c r="J383" s="25" t="e">
        <f t="shared" si="31"/>
        <v>#DIV/0!</v>
      </c>
      <c r="K383" s="25" t="e">
        <f t="shared" si="32"/>
        <v>#DIV/0!</v>
      </c>
    </row>
    <row r="384" spans="1:11" s="39" customFormat="1" ht="56.25" hidden="1" customHeight="1" x14ac:dyDescent="0.3">
      <c r="A384" s="125"/>
      <c r="B384" s="95"/>
      <c r="C384" s="35" t="s">
        <v>21</v>
      </c>
      <c r="D384" s="27">
        <v>0</v>
      </c>
      <c r="E384" s="27">
        <v>0</v>
      </c>
      <c r="F384" s="27">
        <v>0</v>
      </c>
      <c r="G384" s="27"/>
      <c r="H384" s="27">
        <v>0</v>
      </c>
      <c r="I384" s="25" t="e">
        <f t="shared" si="30"/>
        <v>#DIV/0!</v>
      </c>
      <c r="J384" s="25" t="e">
        <f t="shared" si="31"/>
        <v>#DIV/0!</v>
      </c>
      <c r="K384" s="25" t="e">
        <f t="shared" si="32"/>
        <v>#DIV/0!</v>
      </c>
    </row>
    <row r="385" spans="1:11" s="39" customFormat="1" ht="56.25" hidden="1" customHeight="1" x14ac:dyDescent="0.3">
      <c r="A385" s="126"/>
      <c r="B385" s="96"/>
      <c r="C385" s="35" t="s">
        <v>22</v>
      </c>
      <c r="D385" s="27">
        <v>0</v>
      </c>
      <c r="E385" s="27">
        <v>0</v>
      </c>
      <c r="F385" s="27">
        <v>0</v>
      </c>
      <c r="G385" s="27"/>
      <c r="H385" s="27">
        <v>0</v>
      </c>
      <c r="I385" s="25" t="e">
        <f t="shared" si="30"/>
        <v>#DIV/0!</v>
      </c>
      <c r="J385" s="25" t="e">
        <f t="shared" si="31"/>
        <v>#DIV/0!</v>
      </c>
      <c r="K385" s="25" t="e">
        <f t="shared" si="32"/>
        <v>#DIV/0!</v>
      </c>
    </row>
    <row r="386" spans="1:11" s="39" customFormat="1" ht="18.75" hidden="1" customHeight="1" x14ac:dyDescent="0.3">
      <c r="A386" s="124"/>
      <c r="B386" s="94"/>
      <c r="C386" s="35" t="s">
        <v>16</v>
      </c>
      <c r="D386" s="27">
        <f>D387+D388+D389+D390</f>
        <v>0</v>
      </c>
      <c r="E386" s="27">
        <f>E387+E388+E389+E390</f>
        <v>0</v>
      </c>
      <c r="F386" s="27">
        <f>F387+F388+F389+F390</f>
        <v>0</v>
      </c>
      <c r="G386" s="27"/>
      <c r="H386" s="27">
        <f>H387+H388+H389+H390</f>
        <v>0</v>
      </c>
      <c r="I386" s="25" t="e">
        <f t="shared" si="30"/>
        <v>#DIV/0!</v>
      </c>
      <c r="J386" s="25" t="e">
        <f t="shared" si="31"/>
        <v>#DIV/0!</v>
      </c>
      <c r="K386" s="25" t="e">
        <f t="shared" si="32"/>
        <v>#DIV/0!</v>
      </c>
    </row>
    <row r="387" spans="1:11" s="39" customFormat="1" ht="48" hidden="1" customHeight="1" x14ac:dyDescent="0.3">
      <c r="A387" s="125"/>
      <c r="B387" s="95"/>
      <c r="C387" s="35" t="s">
        <v>17</v>
      </c>
      <c r="D387" s="27">
        <v>0</v>
      </c>
      <c r="E387" s="27">
        <v>0</v>
      </c>
      <c r="F387" s="27">
        <v>0</v>
      </c>
      <c r="G387" s="27"/>
      <c r="H387" s="27">
        <v>0</v>
      </c>
      <c r="I387" s="25" t="e">
        <f t="shared" si="30"/>
        <v>#DIV/0!</v>
      </c>
      <c r="J387" s="25" t="e">
        <f t="shared" si="31"/>
        <v>#DIV/0!</v>
      </c>
      <c r="K387" s="25" t="e">
        <f t="shared" si="32"/>
        <v>#DIV/0!</v>
      </c>
    </row>
    <row r="388" spans="1:11" s="39" customFormat="1" ht="56.25" hidden="1" customHeight="1" x14ac:dyDescent="0.3">
      <c r="A388" s="125"/>
      <c r="B388" s="95"/>
      <c r="C388" s="35" t="s">
        <v>19</v>
      </c>
      <c r="D388" s="27">
        <v>0</v>
      </c>
      <c r="E388" s="27">
        <v>0</v>
      </c>
      <c r="F388" s="27">
        <v>0</v>
      </c>
      <c r="G388" s="27"/>
      <c r="H388" s="27">
        <v>0</v>
      </c>
      <c r="I388" s="25" t="e">
        <f t="shared" si="30"/>
        <v>#DIV/0!</v>
      </c>
      <c r="J388" s="25" t="e">
        <f t="shared" si="31"/>
        <v>#DIV/0!</v>
      </c>
      <c r="K388" s="25" t="e">
        <f t="shared" si="32"/>
        <v>#DIV/0!</v>
      </c>
    </row>
    <row r="389" spans="1:11" s="39" customFormat="1" ht="37.5" hidden="1" customHeight="1" x14ac:dyDescent="0.3">
      <c r="A389" s="125"/>
      <c r="B389" s="95"/>
      <c r="C389" s="35" t="s">
        <v>21</v>
      </c>
      <c r="D389" s="27">
        <v>0</v>
      </c>
      <c r="E389" s="27">
        <v>0</v>
      </c>
      <c r="F389" s="27">
        <v>0</v>
      </c>
      <c r="G389" s="27"/>
      <c r="H389" s="27">
        <v>0</v>
      </c>
      <c r="I389" s="25" t="e">
        <f t="shared" si="30"/>
        <v>#DIV/0!</v>
      </c>
      <c r="J389" s="25" t="e">
        <f t="shared" si="31"/>
        <v>#DIV/0!</v>
      </c>
      <c r="K389" s="25" t="e">
        <f t="shared" si="32"/>
        <v>#DIV/0!</v>
      </c>
    </row>
    <row r="390" spans="1:11" s="39" customFormat="1" ht="56.25" hidden="1" customHeight="1" x14ac:dyDescent="0.3">
      <c r="A390" s="126"/>
      <c r="B390" s="96"/>
      <c r="C390" s="35" t="s">
        <v>22</v>
      </c>
      <c r="D390" s="27">
        <v>0</v>
      </c>
      <c r="E390" s="27">
        <v>0</v>
      </c>
      <c r="F390" s="27">
        <v>0</v>
      </c>
      <c r="G390" s="27"/>
      <c r="H390" s="27">
        <v>0</v>
      </c>
      <c r="I390" s="25" t="e">
        <f t="shared" si="30"/>
        <v>#DIV/0!</v>
      </c>
      <c r="J390" s="25" t="e">
        <f t="shared" si="31"/>
        <v>#DIV/0!</v>
      </c>
      <c r="K390" s="25" t="e">
        <f t="shared" si="32"/>
        <v>#DIV/0!</v>
      </c>
    </row>
    <row r="391" spans="1:11" s="39" customFormat="1" ht="18.75" customHeight="1" x14ac:dyDescent="0.3">
      <c r="A391" s="124" t="s">
        <v>74</v>
      </c>
      <c r="B391" s="94" t="s">
        <v>26</v>
      </c>
      <c r="C391" s="34" t="s">
        <v>16</v>
      </c>
      <c r="D391" s="24">
        <f>D392+D394+D396+D397</f>
        <v>3045</v>
      </c>
      <c r="E391" s="24">
        <f>E392+E394+E396+E397</f>
        <v>3045</v>
      </c>
      <c r="F391" s="24">
        <f>F392+F394+F396+F397</f>
        <v>3045</v>
      </c>
      <c r="G391" s="24">
        <f>G392+G394+G396+G397</f>
        <v>2619.1999999999998</v>
      </c>
      <c r="H391" s="24">
        <f>H392+H394+H396+H397</f>
        <v>2619.1999999999998</v>
      </c>
      <c r="I391" s="25">
        <f t="shared" si="30"/>
        <v>86.016420361247938</v>
      </c>
      <c r="J391" s="25">
        <f t="shared" si="31"/>
        <v>86.016420361247938</v>
      </c>
      <c r="K391" s="25">
        <f t="shared" si="32"/>
        <v>86.016420361247938</v>
      </c>
    </row>
    <row r="392" spans="1:11" ht="29.25" customHeight="1" x14ac:dyDescent="0.3">
      <c r="A392" s="125"/>
      <c r="B392" s="95"/>
      <c r="C392" s="35" t="s">
        <v>17</v>
      </c>
      <c r="D392" s="27">
        <v>3045</v>
      </c>
      <c r="E392" s="27">
        <v>3045</v>
      </c>
      <c r="F392" s="27">
        <v>3045</v>
      </c>
      <c r="G392" s="27">
        <v>2619.1999999999998</v>
      </c>
      <c r="H392" s="27">
        <v>2619.1999999999998</v>
      </c>
      <c r="I392" s="32">
        <f t="shared" si="30"/>
        <v>86.016420361247938</v>
      </c>
      <c r="J392" s="32">
        <f t="shared" si="31"/>
        <v>86.016420361247938</v>
      </c>
      <c r="K392" s="32">
        <f t="shared" si="32"/>
        <v>86.016420361247938</v>
      </c>
    </row>
    <row r="393" spans="1:11" ht="76.5" customHeight="1" x14ac:dyDescent="0.3">
      <c r="A393" s="125"/>
      <c r="B393" s="95"/>
      <c r="C393" s="36" t="s">
        <v>18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</row>
    <row r="394" spans="1:11" ht="37.5" x14ac:dyDescent="0.3">
      <c r="A394" s="125"/>
      <c r="B394" s="95"/>
      <c r="C394" s="35" t="s">
        <v>19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</row>
    <row r="395" spans="1:11" ht="94.5" customHeight="1" x14ac:dyDescent="0.3">
      <c r="A395" s="125"/>
      <c r="B395" s="95"/>
      <c r="C395" s="36" t="s">
        <v>20</v>
      </c>
      <c r="D395" s="27">
        <v>0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</row>
    <row r="396" spans="1:11" ht="42.75" customHeight="1" x14ac:dyDescent="0.3">
      <c r="A396" s="125"/>
      <c r="B396" s="95"/>
      <c r="C396" s="35" t="s">
        <v>21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</row>
    <row r="397" spans="1:11" ht="56.25" x14ac:dyDescent="0.3">
      <c r="A397" s="126"/>
      <c r="B397" s="96"/>
      <c r="C397" s="35" t="s">
        <v>22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</row>
    <row r="398" spans="1:11" ht="18.75" customHeight="1" x14ac:dyDescent="0.3">
      <c r="A398" s="124" t="s">
        <v>75</v>
      </c>
      <c r="B398" s="94" t="s">
        <v>26</v>
      </c>
      <c r="C398" s="35" t="s">
        <v>16</v>
      </c>
      <c r="D398" s="27">
        <f>D399+D401+D403+D404</f>
        <v>3000</v>
      </c>
      <c r="E398" s="27">
        <f>E399+E401+E403+E404</f>
        <v>3000</v>
      </c>
      <c r="F398" s="27">
        <f>F399+F401+F403+F404</f>
        <v>0</v>
      </c>
      <c r="G398" s="27">
        <f>G399+G401+G403+G404</f>
        <v>0</v>
      </c>
      <c r="H398" s="27">
        <f>H399+H401+H403+H404</f>
        <v>0</v>
      </c>
      <c r="I398" s="25">
        <f>G398/D398*100</f>
        <v>0</v>
      </c>
      <c r="J398" s="25">
        <f>G398/E398*100</f>
        <v>0</v>
      </c>
      <c r="K398" s="25" t="e">
        <f>G398/F398*100</f>
        <v>#DIV/0!</v>
      </c>
    </row>
    <row r="399" spans="1:11" ht="30.75" customHeight="1" x14ac:dyDescent="0.3">
      <c r="A399" s="125"/>
      <c r="B399" s="95"/>
      <c r="C399" s="35" t="s">
        <v>17</v>
      </c>
      <c r="D399" s="27">
        <v>3000</v>
      </c>
      <c r="E399" s="27">
        <v>3000</v>
      </c>
      <c r="F399" s="27">
        <v>0</v>
      </c>
      <c r="G399" s="27">
        <v>0</v>
      </c>
      <c r="H399" s="27">
        <v>0</v>
      </c>
      <c r="I399" s="25">
        <f>G399/D399*100</f>
        <v>0</v>
      </c>
      <c r="J399" s="32">
        <f>G399/E399*100</f>
        <v>0</v>
      </c>
      <c r="K399" s="32" t="e">
        <f>H399/F399*100</f>
        <v>#DIV/0!</v>
      </c>
    </row>
    <row r="400" spans="1:11" ht="79.5" customHeight="1" x14ac:dyDescent="0.3">
      <c r="A400" s="125"/>
      <c r="B400" s="95"/>
      <c r="C400" s="36" t="s">
        <v>18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</row>
    <row r="401" spans="1:11" ht="37.5" x14ac:dyDescent="0.3">
      <c r="A401" s="125"/>
      <c r="B401" s="95"/>
      <c r="C401" s="35" t="s">
        <v>19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</row>
    <row r="402" spans="1:11" ht="97.5" customHeight="1" x14ac:dyDescent="0.3">
      <c r="A402" s="125"/>
      <c r="B402" s="95"/>
      <c r="C402" s="36" t="s">
        <v>20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</row>
    <row r="403" spans="1:11" ht="48" customHeight="1" x14ac:dyDescent="0.3">
      <c r="A403" s="125"/>
      <c r="B403" s="95"/>
      <c r="C403" s="35" t="s">
        <v>21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</row>
    <row r="404" spans="1:11" ht="66.75" customHeight="1" x14ac:dyDescent="0.3">
      <c r="A404" s="126"/>
      <c r="B404" s="96"/>
      <c r="C404" s="35" t="s">
        <v>22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</row>
    <row r="405" spans="1:11" ht="36.75" customHeight="1" x14ac:dyDescent="0.3">
      <c r="A405" s="121" t="s">
        <v>76</v>
      </c>
      <c r="B405" s="94" t="s">
        <v>77</v>
      </c>
      <c r="C405" s="34" t="s">
        <v>16</v>
      </c>
      <c r="D405" s="24">
        <f>D406+D408+D410+D411</f>
        <v>960</v>
      </c>
      <c r="E405" s="24">
        <f>E406+E408+E410+E411</f>
        <v>960</v>
      </c>
      <c r="F405" s="24">
        <f>F406+F408+F410+F411</f>
        <v>960</v>
      </c>
      <c r="G405" s="24">
        <f>G406+G408+G410+G411</f>
        <v>640</v>
      </c>
      <c r="H405" s="24">
        <f>H406+H408+H410+H411</f>
        <v>640</v>
      </c>
      <c r="I405" s="25">
        <f>G405/D405*100</f>
        <v>66.666666666666657</v>
      </c>
      <c r="J405" s="25">
        <f>G405/E405*100</f>
        <v>66.666666666666657</v>
      </c>
      <c r="K405" s="25">
        <f>G405/F405*100</f>
        <v>66.666666666666657</v>
      </c>
    </row>
    <row r="406" spans="1:11" ht="38.25" customHeight="1" x14ac:dyDescent="0.3">
      <c r="A406" s="122"/>
      <c r="B406" s="95"/>
      <c r="C406" s="35" t="s">
        <v>17</v>
      </c>
      <c r="D406" s="27">
        <v>960</v>
      </c>
      <c r="E406" s="27">
        <v>960</v>
      </c>
      <c r="F406" s="27">
        <v>960</v>
      </c>
      <c r="G406" s="27">
        <v>640</v>
      </c>
      <c r="H406" s="27">
        <v>640</v>
      </c>
      <c r="I406" s="32">
        <f>G406/D406*100</f>
        <v>66.666666666666657</v>
      </c>
      <c r="J406" s="32">
        <f>G406/E406*100</f>
        <v>66.666666666666657</v>
      </c>
      <c r="K406" s="32">
        <f>G406/F406*100</f>
        <v>66.666666666666657</v>
      </c>
    </row>
    <row r="407" spans="1:11" ht="39.75" customHeight="1" x14ac:dyDescent="0.3">
      <c r="A407" s="122"/>
      <c r="B407" s="95"/>
      <c r="C407" s="36" t="s">
        <v>18</v>
      </c>
      <c r="D407" s="27">
        <v>0</v>
      </c>
      <c r="E407" s="27">
        <v>0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</row>
    <row r="408" spans="1:11" ht="61.5" customHeight="1" x14ac:dyDescent="0.3">
      <c r="A408" s="122"/>
      <c r="B408" s="95"/>
      <c r="C408" s="35" t="s">
        <v>19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</row>
    <row r="409" spans="1:11" ht="83.25" customHeight="1" x14ac:dyDescent="0.3">
      <c r="A409" s="122"/>
      <c r="B409" s="95"/>
      <c r="C409" s="36" t="s">
        <v>20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</row>
    <row r="410" spans="1:11" ht="45" customHeight="1" x14ac:dyDescent="0.3">
      <c r="A410" s="122"/>
      <c r="B410" s="95"/>
      <c r="C410" s="35" t="s">
        <v>21</v>
      </c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</row>
    <row r="411" spans="1:11" ht="67.5" customHeight="1" x14ac:dyDescent="0.3">
      <c r="A411" s="123"/>
      <c r="B411" s="96"/>
      <c r="C411" s="35" t="s">
        <v>22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</row>
    <row r="412" spans="1:11" ht="18.75" customHeight="1" x14ac:dyDescent="0.3">
      <c r="A412" s="121" t="s">
        <v>78</v>
      </c>
      <c r="B412" s="94" t="s">
        <v>73</v>
      </c>
      <c r="C412" s="34" t="s">
        <v>16</v>
      </c>
      <c r="D412" s="24">
        <f>D413+D415+D417+D418</f>
        <v>690</v>
      </c>
      <c r="E412" s="24">
        <f>E413+E415+E417+E418</f>
        <v>690</v>
      </c>
      <c r="F412" s="24">
        <f>F413+F415+F417+F418</f>
        <v>690</v>
      </c>
      <c r="G412" s="24">
        <f>G413+G415+G417+G418</f>
        <v>400</v>
      </c>
      <c r="H412" s="24">
        <f>H413+H415+H417+H418</f>
        <v>400</v>
      </c>
      <c r="I412" s="25">
        <f>G412/D412*100</f>
        <v>57.971014492753625</v>
      </c>
      <c r="J412" s="25">
        <f>G412/E412*100</f>
        <v>57.971014492753625</v>
      </c>
      <c r="K412" s="25">
        <f>G412/F412*100</f>
        <v>57.971014492753625</v>
      </c>
    </row>
    <row r="413" spans="1:11" x14ac:dyDescent="0.3">
      <c r="A413" s="122"/>
      <c r="B413" s="95"/>
      <c r="C413" s="35" t="s">
        <v>17</v>
      </c>
      <c r="D413" s="27">
        <v>690</v>
      </c>
      <c r="E413" s="27">
        <v>690</v>
      </c>
      <c r="F413" s="27">
        <v>690</v>
      </c>
      <c r="G413" s="27">
        <v>400</v>
      </c>
      <c r="H413" s="27">
        <v>400</v>
      </c>
      <c r="I413" s="32">
        <f>G413/D413*100</f>
        <v>57.971014492753625</v>
      </c>
      <c r="J413" s="32">
        <f>G413/E413*100</f>
        <v>57.971014492753625</v>
      </c>
      <c r="K413" s="32">
        <f>G413/F413*100</f>
        <v>57.971014492753625</v>
      </c>
    </row>
    <row r="414" spans="1:11" ht="75" x14ac:dyDescent="0.3">
      <c r="A414" s="122"/>
      <c r="B414" s="95"/>
      <c r="C414" s="36" t="s">
        <v>18</v>
      </c>
      <c r="D414" s="27">
        <v>0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</row>
    <row r="415" spans="1:11" ht="67.5" customHeight="1" x14ac:dyDescent="0.3">
      <c r="A415" s="122"/>
      <c r="B415" s="95"/>
      <c r="C415" s="35" t="s">
        <v>19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</row>
    <row r="416" spans="1:11" ht="67.5" customHeight="1" x14ac:dyDescent="0.3">
      <c r="A416" s="122"/>
      <c r="B416" s="95"/>
      <c r="C416" s="36" t="s">
        <v>20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</row>
    <row r="417" spans="1:11" ht="67.5" customHeight="1" x14ac:dyDescent="0.3">
      <c r="A417" s="122"/>
      <c r="B417" s="95"/>
      <c r="C417" s="35" t="s">
        <v>21</v>
      </c>
      <c r="D417" s="27">
        <v>0</v>
      </c>
      <c r="E417" s="27">
        <v>0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</row>
    <row r="418" spans="1:11" ht="56.25" x14ac:dyDescent="0.3">
      <c r="A418" s="123"/>
      <c r="B418" s="96"/>
      <c r="C418" s="35" t="s">
        <v>22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</row>
    <row r="419" spans="1:11" ht="18.75" customHeight="1" x14ac:dyDescent="0.3">
      <c r="A419" s="121" t="s">
        <v>79</v>
      </c>
      <c r="B419" s="94" t="s">
        <v>73</v>
      </c>
      <c r="C419" s="34" t="s">
        <v>16</v>
      </c>
      <c r="D419" s="24">
        <f>D420+D422+D424+D425</f>
        <v>0</v>
      </c>
      <c r="E419" s="24">
        <f>E420+E422+E424+E425</f>
        <v>0</v>
      </c>
      <c r="F419" s="24">
        <f>F420+F422+F424+F425</f>
        <v>0</v>
      </c>
      <c r="G419" s="24">
        <f>G420+G422+G424+G425</f>
        <v>0</v>
      </c>
      <c r="H419" s="24">
        <f>H420+H422+H424+H425</f>
        <v>0</v>
      </c>
      <c r="I419" s="25">
        <v>0</v>
      </c>
      <c r="J419" s="25">
        <v>0</v>
      </c>
      <c r="K419" s="25">
        <v>0</v>
      </c>
    </row>
    <row r="420" spans="1:11" x14ac:dyDescent="0.3">
      <c r="A420" s="122"/>
      <c r="B420" s="95"/>
      <c r="C420" s="35" t="s">
        <v>17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5">
        <v>0</v>
      </c>
      <c r="J420" s="25">
        <v>0</v>
      </c>
      <c r="K420" s="25">
        <v>0</v>
      </c>
    </row>
    <row r="421" spans="1:11" ht="75" x14ac:dyDescent="0.3">
      <c r="A421" s="122"/>
      <c r="B421" s="95"/>
      <c r="C421" s="36" t="s">
        <v>18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</row>
    <row r="422" spans="1:11" ht="37.5" x14ac:dyDescent="0.3">
      <c r="A422" s="122"/>
      <c r="B422" s="95"/>
      <c r="C422" s="35" t="s">
        <v>19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</row>
    <row r="423" spans="1:11" ht="75" x14ac:dyDescent="0.3">
      <c r="A423" s="122"/>
      <c r="B423" s="95"/>
      <c r="C423" s="36" t="s">
        <v>20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</row>
    <row r="424" spans="1:11" ht="37.5" customHeight="1" x14ac:dyDescent="0.3">
      <c r="A424" s="122"/>
      <c r="B424" s="95"/>
      <c r="C424" s="35" t="s">
        <v>21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</row>
    <row r="425" spans="1:11" ht="56.25" x14ac:dyDescent="0.3">
      <c r="A425" s="123"/>
      <c r="B425" s="96"/>
      <c r="C425" s="35" t="s">
        <v>22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</row>
    <row r="426" spans="1:11" ht="18.75" customHeight="1" x14ac:dyDescent="0.3">
      <c r="A426" s="112" t="s">
        <v>80</v>
      </c>
      <c r="B426" s="94" t="s">
        <v>73</v>
      </c>
      <c r="C426" s="34" t="s">
        <v>16</v>
      </c>
      <c r="D426" s="24">
        <f>D427+D429+D431+D432</f>
        <v>1000</v>
      </c>
      <c r="E426" s="24">
        <f>E427+E429+E431+E432</f>
        <v>1000</v>
      </c>
      <c r="F426" s="24">
        <f>F427+F429+F431+F432</f>
        <v>1000</v>
      </c>
      <c r="G426" s="24">
        <f>G427+G429+G431+G432</f>
        <v>0</v>
      </c>
      <c r="H426" s="24">
        <f>H427+H429+H431+H432</f>
        <v>0</v>
      </c>
      <c r="I426" s="25">
        <f>G426/D426*100</f>
        <v>0</v>
      </c>
      <c r="J426" s="25">
        <f>G426/E426*100</f>
        <v>0</v>
      </c>
      <c r="K426" s="25">
        <f>G426/F426*100</f>
        <v>0</v>
      </c>
    </row>
    <row r="427" spans="1:11" ht="27.75" customHeight="1" x14ac:dyDescent="0.3">
      <c r="A427" s="113"/>
      <c r="B427" s="95"/>
      <c r="C427" s="35" t="s">
        <v>17</v>
      </c>
      <c r="D427" s="27">
        <f>D434+D441</f>
        <v>1000</v>
      </c>
      <c r="E427" s="27">
        <f>E434+E441</f>
        <v>1000</v>
      </c>
      <c r="F427" s="27">
        <f>F434+F441</f>
        <v>1000</v>
      </c>
      <c r="G427" s="27">
        <f>G434+G441</f>
        <v>0</v>
      </c>
      <c r="H427" s="27">
        <f>H434+H441</f>
        <v>0</v>
      </c>
      <c r="I427" s="32">
        <f>G427/D427*100</f>
        <v>0</v>
      </c>
      <c r="J427" s="32">
        <f>G427/E427*100</f>
        <v>0</v>
      </c>
      <c r="K427" s="32">
        <f>G427/F427*100</f>
        <v>0</v>
      </c>
    </row>
    <row r="428" spans="1:11" ht="72.75" customHeight="1" x14ac:dyDescent="0.3">
      <c r="A428" s="113"/>
      <c r="B428" s="95"/>
      <c r="C428" s="36" t="s">
        <v>18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</row>
    <row r="429" spans="1:11" ht="37.5" x14ac:dyDescent="0.3">
      <c r="A429" s="113"/>
      <c r="B429" s="95"/>
      <c r="C429" s="35" t="s">
        <v>19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</row>
    <row r="430" spans="1:11" ht="94.5" customHeight="1" x14ac:dyDescent="0.3">
      <c r="A430" s="113"/>
      <c r="B430" s="95"/>
      <c r="C430" s="36" t="s">
        <v>20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</row>
    <row r="431" spans="1:11" ht="42" customHeight="1" x14ac:dyDescent="0.3">
      <c r="A431" s="113"/>
      <c r="B431" s="95"/>
      <c r="C431" s="35" t="s">
        <v>21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</row>
    <row r="432" spans="1:11" ht="56.25" x14ac:dyDescent="0.3">
      <c r="A432" s="114"/>
      <c r="B432" s="96"/>
      <c r="C432" s="35" t="s">
        <v>22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</row>
    <row r="433" spans="1:11" x14ac:dyDescent="0.3">
      <c r="A433" s="100" t="s">
        <v>81</v>
      </c>
      <c r="B433" s="94" t="s">
        <v>73</v>
      </c>
      <c r="C433" s="34" t="s">
        <v>16</v>
      </c>
      <c r="D433" s="24">
        <f>D434+D436+D438+D439</f>
        <v>0</v>
      </c>
      <c r="E433" s="24">
        <f>E434+E436+E438+E439</f>
        <v>0</v>
      </c>
      <c r="F433" s="24">
        <f>F434+F436+F438+F439</f>
        <v>0</v>
      </c>
      <c r="G433" s="24">
        <f>G434+G436+G438+G439</f>
        <v>0</v>
      </c>
      <c r="H433" s="24">
        <f>H434+H436+H438+H439</f>
        <v>0</v>
      </c>
      <c r="I433" s="25">
        <v>0</v>
      </c>
      <c r="J433" s="25">
        <v>0</v>
      </c>
      <c r="K433" s="25">
        <v>0</v>
      </c>
    </row>
    <row r="434" spans="1:11" x14ac:dyDescent="0.3">
      <c r="A434" s="101"/>
      <c r="B434" s="95"/>
      <c r="C434" s="35" t="s">
        <v>17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5">
        <v>0</v>
      </c>
      <c r="J434" s="25">
        <v>0</v>
      </c>
      <c r="K434" s="25">
        <v>0</v>
      </c>
    </row>
    <row r="435" spans="1:11" ht="75" x14ac:dyDescent="0.3">
      <c r="A435" s="101"/>
      <c r="B435" s="95"/>
      <c r="C435" s="36" t="s">
        <v>18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</row>
    <row r="436" spans="1:11" ht="37.5" x14ac:dyDescent="0.3">
      <c r="A436" s="101"/>
      <c r="B436" s="95"/>
      <c r="C436" s="35" t="s">
        <v>19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</row>
    <row r="437" spans="1:11" ht="75" x14ac:dyDescent="0.3">
      <c r="A437" s="101"/>
      <c r="B437" s="95"/>
      <c r="C437" s="36" t="s">
        <v>20</v>
      </c>
      <c r="D437" s="27">
        <v>0</v>
      </c>
      <c r="E437" s="27">
        <v>0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</row>
    <row r="438" spans="1:11" ht="37.5" customHeight="1" x14ac:dyDescent="0.3">
      <c r="A438" s="101"/>
      <c r="B438" s="95"/>
      <c r="C438" s="35" t="s">
        <v>21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</row>
    <row r="439" spans="1:11" ht="56.25" x14ac:dyDescent="0.3">
      <c r="A439" s="102"/>
      <c r="B439" s="96"/>
      <c r="C439" s="35" t="s">
        <v>22</v>
      </c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</row>
    <row r="440" spans="1:11" x14ac:dyDescent="0.3">
      <c r="A440" s="101" t="s">
        <v>82</v>
      </c>
      <c r="B440" s="118" t="s">
        <v>83</v>
      </c>
      <c r="C440" s="34" t="s">
        <v>16</v>
      </c>
      <c r="D440" s="24">
        <f>D441+D443+D445+D446</f>
        <v>1000</v>
      </c>
      <c r="E440" s="24">
        <f>E441+E443+E445+E446</f>
        <v>1000</v>
      </c>
      <c r="F440" s="24">
        <f>F441+F443+F445+F446</f>
        <v>1000</v>
      </c>
      <c r="G440" s="24">
        <f>G441+G443+G445+G446</f>
        <v>0</v>
      </c>
      <c r="H440" s="24">
        <f>H441+H443+H445+H446</f>
        <v>0</v>
      </c>
      <c r="I440" s="25">
        <v>0</v>
      </c>
      <c r="J440" s="25">
        <v>0</v>
      </c>
      <c r="K440" s="25">
        <v>0</v>
      </c>
    </row>
    <row r="441" spans="1:11" x14ac:dyDescent="0.3">
      <c r="A441" s="101"/>
      <c r="B441" s="119"/>
      <c r="C441" s="35" t="s">
        <v>17</v>
      </c>
      <c r="D441" s="27">
        <v>1000</v>
      </c>
      <c r="E441" s="27">
        <v>1000</v>
      </c>
      <c r="F441" s="27">
        <v>1000</v>
      </c>
      <c r="G441" s="27">
        <v>0</v>
      </c>
      <c r="H441" s="27">
        <v>0</v>
      </c>
      <c r="I441" s="32">
        <v>0</v>
      </c>
      <c r="J441" s="32">
        <v>0</v>
      </c>
      <c r="K441" s="32">
        <v>0</v>
      </c>
    </row>
    <row r="442" spans="1:11" ht="75" x14ac:dyDescent="0.3">
      <c r="A442" s="101"/>
      <c r="B442" s="119"/>
      <c r="C442" s="36" t="s">
        <v>18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</row>
    <row r="443" spans="1:11" ht="37.5" x14ac:dyDescent="0.3">
      <c r="A443" s="101"/>
      <c r="B443" s="119"/>
      <c r="C443" s="35" t="s">
        <v>19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</row>
    <row r="444" spans="1:11" ht="75" x14ac:dyDescent="0.3">
      <c r="A444" s="101"/>
      <c r="B444" s="119"/>
      <c r="C444" s="36" t="s">
        <v>20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</row>
    <row r="445" spans="1:11" ht="37.5" customHeight="1" x14ac:dyDescent="0.3">
      <c r="A445" s="101"/>
      <c r="B445" s="119"/>
      <c r="C445" s="35" t="s">
        <v>21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</row>
    <row r="446" spans="1:11" ht="56.25" x14ac:dyDescent="0.3">
      <c r="A446" s="102"/>
      <c r="B446" s="120"/>
      <c r="C446" s="35" t="s">
        <v>22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</row>
    <row r="447" spans="1:11" ht="18.75" customHeight="1" x14ac:dyDescent="0.3">
      <c r="A447" s="106" t="s">
        <v>84</v>
      </c>
      <c r="B447" s="94" t="s">
        <v>77</v>
      </c>
      <c r="C447" s="34" t="s">
        <v>16</v>
      </c>
      <c r="D447" s="24">
        <f>D448+D450+D452+D453</f>
        <v>262251.3</v>
      </c>
      <c r="E447" s="24">
        <f>E448+E450+E452+E453</f>
        <v>185411.1</v>
      </c>
      <c r="F447" s="24">
        <f>F448+F450+F452+F453</f>
        <v>256378.3</v>
      </c>
      <c r="G447" s="24">
        <f>G448+G450+G452+G453</f>
        <v>188711.1</v>
      </c>
      <c r="H447" s="24">
        <f>H448+H450+H452+H453</f>
        <v>188711.1</v>
      </c>
      <c r="I447" s="25">
        <f>G447/D447*100</f>
        <v>71.958118034114619</v>
      </c>
      <c r="J447" s="25">
        <f>G447/E447*100</f>
        <v>101.77982871575651</v>
      </c>
      <c r="K447" s="25">
        <f>G447/F447*100</f>
        <v>73.606502578416354</v>
      </c>
    </row>
    <row r="448" spans="1:11" ht="30.75" customHeight="1" x14ac:dyDescent="0.3">
      <c r="A448" s="107"/>
      <c r="B448" s="95"/>
      <c r="C448" s="35" t="s">
        <v>17</v>
      </c>
      <c r="D448" s="27">
        <v>262251.3</v>
      </c>
      <c r="E448" s="27">
        <v>185411.1</v>
      </c>
      <c r="F448" s="27">
        <v>256378.3</v>
      </c>
      <c r="G448" s="27">
        <v>188711.1</v>
      </c>
      <c r="H448" s="27">
        <v>188711.1</v>
      </c>
      <c r="I448" s="32">
        <f>G448/D448*100</f>
        <v>71.958118034114619</v>
      </c>
      <c r="J448" s="32">
        <f>G448/E448*100</f>
        <v>101.77982871575651</v>
      </c>
      <c r="K448" s="32">
        <f>G448/F448*100</f>
        <v>73.606502578416354</v>
      </c>
    </row>
    <row r="449" spans="1:11" ht="75.75" customHeight="1" x14ac:dyDescent="0.3">
      <c r="A449" s="107"/>
      <c r="B449" s="95"/>
      <c r="C449" s="36" t="s">
        <v>18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</row>
    <row r="450" spans="1:11" ht="37.5" x14ac:dyDescent="0.3">
      <c r="A450" s="107"/>
      <c r="B450" s="95"/>
      <c r="C450" s="35" t="s">
        <v>19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</row>
    <row r="451" spans="1:11" ht="95.25" customHeight="1" x14ac:dyDescent="0.3">
      <c r="A451" s="107"/>
      <c r="B451" s="95"/>
      <c r="C451" s="36" t="s">
        <v>20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</row>
    <row r="452" spans="1:11" ht="42" customHeight="1" x14ac:dyDescent="0.3">
      <c r="A452" s="107"/>
      <c r="B452" s="95"/>
      <c r="C452" s="35" t="s">
        <v>21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</row>
    <row r="453" spans="1:11" ht="56.25" x14ac:dyDescent="0.3">
      <c r="A453" s="108"/>
      <c r="B453" s="96"/>
      <c r="C453" s="35" t="s">
        <v>22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</row>
    <row r="454" spans="1:11" ht="18.75" customHeight="1" x14ac:dyDescent="0.3">
      <c r="A454" s="106" t="s">
        <v>85</v>
      </c>
      <c r="B454" s="94" t="s">
        <v>86</v>
      </c>
      <c r="C454" s="34" t="s">
        <v>16</v>
      </c>
      <c r="D454" s="24">
        <f>D455+D457+D459+D460</f>
        <v>0</v>
      </c>
      <c r="E454" s="24">
        <f>E455+E457</f>
        <v>0</v>
      </c>
      <c r="F454" s="24">
        <f>F455+F457+F459+F460</f>
        <v>0</v>
      </c>
      <c r="G454" s="24">
        <f>G455+G457+G459+G460</f>
        <v>0</v>
      </c>
      <c r="H454" s="24">
        <f>H455+H457+H459+H460</f>
        <v>0</v>
      </c>
      <c r="I454" s="25">
        <v>0</v>
      </c>
      <c r="J454" s="25">
        <v>0</v>
      </c>
      <c r="K454" s="25">
        <v>0</v>
      </c>
    </row>
    <row r="455" spans="1:11" ht="27.75" customHeight="1" x14ac:dyDescent="0.3">
      <c r="A455" s="107"/>
      <c r="B455" s="95"/>
      <c r="C455" s="35" t="s">
        <v>17</v>
      </c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5">
        <v>0</v>
      </c>
      <c r="J455" s="25">
        <v>0</v>
      </c>
      <c r="K455" s="25">
        <v>0</v>
      </c>
    </row>
    <row r="456" spans="1:11" ht="78" customHeight="1" x14ac:dyDescent="0.3">
      <c r="A456" s="107"/>
      <c r="B456" s="95"/>
      <c r="C456" s="36" t="s">
        <v>18</v>
      </c>
      <c r="D456" s="27">
        <v>0</v>
      </c>
      <c r="E456" s="27">
        <v>0</v>
      </c>
      <c r="F456" s="27">
        <v>0</v>
      </c>
      <c r="G456" s="27">
        <f>G455</f>
        <v>0</v>
      </c>
      <c r="H456" s="27">
        <f>H455</f>
        <v>0</v>
      </c>
      <c r="I456" s="25">
        <v>0</v>
      </c>
      <c r="J456" s="25">
        <v>0</v>
      </c>
      <c r="K456" s="25">
        <v>0</v>
      </c>
    </row>
    <row r="457" spans="1:11" ht="60.75" customHeight="1" x14ac:dyDescent="0.3">
      <c r="A457" s="107"/>
      <c r="B457" s="95"/>
      <c r="C457" s="35" t="s">
        <v>19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5">
        <v>0</v>
      </c>
      <c r="J457" s="25">
        <v>0</v>
      </c>
      <c r="K457" s="25">
        <v>0</v>
      </c>
    </row>
    <row r="458" spans="1:11" ht="93.75" customHeight="1" x14ac:dyDescent="0.3">
      <c r="A458" s="107"/>
      <c r="B458" s="95"/>
      <c r="C458" s="36" t="s">
        <v>20</v>
      </c>
      <c r="D458" s="27">
        <v>0</v>
      </c>
      <c r="E458" s="27">
        <v>0</v>
      </c>
      <c r="F458" s="27">
        <v>0</v>
      </c>
      <c r="G458" s="27">
        <v>0</v>
      </c>
      <c r="H458" s="27">
        <f>H457</f>
        <v>0</v>
      </c>
      <c r="I458" s="25">
        <v>0</v>
      </c>
      <c r="J458" s="25">
        <v>0</v>
      </c>
      <c r="K458" s="25">
        <v>0</v>
      </c>
    </row>
    <row r="459" spans="1:11" ht="46.5" customHeight="1" x14ac:dyDescent="0.3">
      <c r="A459" s="107"/>
      <c r="B459" s="95"/>
      <c r="C459" s="35" t="s">
        <v>21</v>
      </c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</row>
    <row r="460" spans="1:11" ht="56.25" x14ac:dyDescent="0.3">
      <c r="A460" s="107"/>
      <c r="B460" s="96"/>
      <c r="C460" s="35" t="s">
        <v>22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</row>
    <row r="461" spans="1:11" ht="18.75" customHeight="1" x14ac:dyDescent="0.3">
      <c r="A461" s="107"/>
      <c r="B461" s="94" t="s">
        <v>26</v>
      </c>
      <c r="C461" s="35" t="s">
        <v>16</v>
      </c>
      <c r="D461" s="27">
        <f>D462+D464+D466+D467</f>
        <v>874.5</v>
      </c>
      <c r="E461" s="27">
        <f>E462+E464+E466+E467</f>
        <v>874.5</v>
      </c>
      <c r="F461" s="27">
        <f>F462+F464+F466+F467</f>
        <v>874.5</v>
      </c>
      <c r="G461" s="27">
        <f>G462+G464+G466+G467</f>
        <v>874.5</v>
      </c>
      <c r="H461" s="27">
        <f>H462+H464+H466+H467</f>
        <v>874.5</v>
      </c>
      <c r="I461" s="25">
        <f>G461/D461*100</f>
        <v>100</v>
      </c>
      <c r="J461" s="25">
        <f>G461/E461*100</f>
        <v>100</v>
      </c>
      <c r="K461" s="25">
        <f>G461/F461*100</f>
        <v>100</v>
      </c>
    </row>
    <row r="462" spans="1:11" ht="24.75" customHeight="1" x14ac:dyDescent="0.3">
      <c r="A462" s="107"/>
      <c r="B462" s="95"/>
      <c r="C462" s="35" t="s">
        <v>17</v>
      </c>
      <c r="D462" s="27">
        <v>300</v>
      </c>
      <c r="E462" s="27">
        <v>300</v>
      </c>
      <c r="F462" s="27">
        <v>300</v>
      </c>
      <c r="G462" s="27">
        <v>300</v>
      </c>
      <c r="H462" s="27">
        <v>300</v>
      </c>
      <c r="I462" s="32">
        <f>G462/D462*100</f>
        <v>100</v>
      </c>
      <c r="J462" s="32">
        <f>G462/E462*100</f>
        <v>100</v>
      </c>
      <c r="K462" s="32">
        <f>G462/F462*100</f>
        <v>100</v>
      </c>
    </row>
    <row r="463" spans="1:11" ht="77.25" customHeight="1" x14ac:dyDescent="0.3">
      <c r="A463" s="107"/>
      <c r="B463" s="95"/>
      <c r="C463" s="36" t="s">
        <v>18</v>
      </c>
      <c r="D463" s="27">
        <f>D462</f>
        <v>300</v>
      </c>
      <c r="E463" s="27">
        <f>E462</f>
        <v>300</v>
      </c>
      <c r="F463" s="27">
        <f>F462</f>
        <v>300</v>
      </c>
      <c r="G463" s="27">
        <f>G462</f>
        <v>300</v>
      </c>
      <c r="H463" s="27">
        <f>H462</f>
        <v>300</v>
      </c>
      <c r="I463" s="32">
        <f>G463/D463*100</f>
        <v>100</v>
      </c>
      <c r="J463" s="32">
        <f>G463/E463*100</f>
        <v>100</v>
      </c>
      <c r="K463" s="32">
        <f>G463/F463*100</f>
        <v>100</v>
      </c>
    </row>
    <row r="464" spans="1:11" ht="37.5" x14ac:dyDescent="0.3">
      <c r="A464" s="107"/>
      <c r="B464" s="95"/>
      <c r="C464" s="35" t="s">
        <v>19</v>
      </c>
      <c r="D464" s="27">
        <v>574.5</v>
      </c>
      <c r="E464" s="27">
        <v>574.5</v>
      </c>
      <c r="F464" s="27">
        <v>574.5</v>
      </c>
      <c r="G464" s="27">
        <v>574.5</v>
      </c>
      <c r="H464" s="27">
        <v>574.5</v>
      </c>
      <c r="I464" s="25">
        <f>G464/D464*100</f>
        <v>100</v>
      </c>
      <c r="J464" s="25">
        <f>G464/E464*100</f>
        <v>100</v>
      </c>
      <c r="K464" s="25">
        <f>G464/F464*100</f>
        <v>100</v>
      </c>
    </row>
    <row r="465" spans="1:11" ht="90.75" customHeight="1" x14ac:dyDescent="0.3">
      <c r="A465" s="107"/>
      <c r="B465" s="95"/>
      <c r="C465" s="36" t="s">
        <v>20</v>
      </c>
      <c r="D465" s="27">
        <f>D464</f>
        <v>574.5</v>
      </c>
      <c r="E465" s="27">
        <f>E464</f>
        <v>574.5</v>
      </c>
      <c r="F465" s="27">
        <f>F464</f>
        <v>574.5</v>
      </c>
      <c r="G465" s="27">
        <f>G464</f>
        <v>574.5</v>
      </c>
      <c r="H465" s="27">
        <f>H464</f>
        <v>574.5</v>
      </c>
      <c r="I465" s="25">
        <f>G465/D465*100</f>
        <v>100</v>
      </c>
      <c r="J465" s="25">
        <f>G465/E465*100</f>
        <v>100</v>
      </c>
      <c r="K465" s="25">
        <f>G465/F465*100</f>
        <v>100</v>
      </c>
    </row>
    <row r="466" spans="1:11" ht="44.25" customHeight="1" x14ac:dyDescent="0.3">
      <c r="A466" s="107"/>
      <c r="B466" s="95"/>
      <c r="C466" s="35" t="s">
        <v>21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</row>
    <row r="467" spans="1:11" ht="56.25" x14ac:dyDescent="0.3">
      <c r="A467" s="108"/>
      <c r="B467" s="96"/>
      <c r="C467" s="35" t="s">
        <v>22</v>
      </c>
      <c r="D467" s="27">
        <v>0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</row>
    <row r="468" spans="1:11" ht="18.75" customHeight="1" x14ac:dyDescent="0.3">
      <c r="A468" s="112" t="s">
        <v>87</v>
      </c>
      <c r="B468" s="94" t="s">
        <v>88</v>
      </c>
      <c r="C468" s="23" t="s">
        <v>16</v>
      </c>
      <c r="D468" s="24">
        <f>D469+D473+D474</f>
        <v>725</v>
      </c>
      <c r="E468" s="24">
        <f>E469+E473+E474</f>
        <v>725</v>
      </c>
      <c r="F468" s="24">
        <f>F469+F473+F474</f>
        <v>725</v>
      </c>
      <c r="G468" s="24">
        <f>G469+G473+G474</f>
        <v>0</v>
      </c>
      <c r="H468" s="24">
        <f>H469+H473+H474</f>
        <v>0</v>
      </c>
      <c r="I468" s="25">
        <f>G468/D468*100</f>
        <v>0</v>
      </c>
      <c r="J468" s="25">
        <f>G468/E468*100</f>
        <v>0</v>
      </c>
      <c r="K468" s="25">
        <f>G468/F468*100</f>
        <v>0</v>
      </c>
    </row>
    <row r="469" spans="1:11" ht="30.75" customHeight="1" x14ac:dyDescent="0.3">
      <c r="A469" s="113"/>
      <c r="B469" s="95"/>
      <c r="C469" s="26" t="s">
        <v>17</v>
      </c>
      <c r="D469" s="27">
        <f>D476</f>
        <v>725</v>
      </c>
      <c r="E469" s="27">
        <f>E476</f>
        <v>725</v>
      </c>
      <c r="F469" s="27">
        <f>F476</f>
        <v>725</v>
      </c>
      <c r="G469" s="27">
        <f>G476</f>
        <v>0</v>
      </c>
      <c r="H469" s="27">
        <f>H476</f>
        <v>0</v>
      </c>
      <c r="I469" s="32">
        <f>G469/D469*100</f>
        <v>0</v>
      </c>
      <c r="J469" s="32">
        <f>G469/E469*100</f>
        <v>0</v>
      </c>
      <c r="K469" s="32">
        <f>G469/F469*100</f>
        <v>0</v>
      </c>
    </row>
    <row r="470" spans="1:11" ht="73.5" customHeight="1" x14ac:dyDescent="0.3">
      <c r="A470" s="113"/>
      <c r="B470" s="95"/>
      <c r="C470" s="28" t="s">
        <v>18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</row>
    <row r="471" spans="1:11" ht="66" customHeight="1" x14ac:dyDescent="0.3">
      <c r="A471" s="113"/>
      <c r="B471" s="95"/>
      <c r="C471" s="26" t="s">
        <v>19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</row>
    <row r="472" spans="1:11" ht="98.25" customHeight="1" x14ac:dyDescent="0.3">
      <c r="A472" s="113"/>
      <c r="B472" s="95"/>
      <c r="C472" s="28" t="s">
        <v>20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</row>
    <row r="473" spans="1:11" ht="37.5" customHeight="1" x14ac:dyDescent="0.3">
      <c r="A473" s="113"/>
      <c r="B473" s="95"/>
      <c r="C473" s="26" t="s">
        <v>21</v>
      </c>
      <c r="D473" s="27">
        <f t="shared" ref="D473:H474" si="33">D480</f>
        <v>0</v>
      </c>
      <c r="E473" s="27">
        <f t="shared" si="33"/>
        <v>0</v>
      </c>
      <c r="F473" s="27">
        <f t="shared" si="33"/>
        <v>0</v>
      </c>
      <c r="G473" s="27">
        <f t="shared" si="33"/>
        <v>0</v>
      </c>
      <c r="H473" s="27">
        <f t="shared" si="33"/>
        <v>0</v>
      </c>
      <c r="I473" s="25">
        <v>0</v>
      </c>
      <c r="J473" s="25">
        <v>0</v>
      </c>
      <c r="K473" s="25">
        <v>0</v>
      </c>
    </row>
    <row r="474" spans="1:11" ht="56.25" x14ac:dyDescent="0.3">
      <c r="A474" s="114"/>
      <c r="B474" s="96"/>
      <c r="C474" s="26" t="s">
        <v>22</v>
      </c>
      <c r="D474" s="27">
        <f t="shared" si="33"/>
        <v>0</v>
      </c>
      <c r="E474" s="27">
        <f t="shared" si="33"/>
        <v>0</v>
      </c>
      <c r="F474" s="27">
        <f t="shared" si="33"/>
        <v>0</v>
      </c>
      <c r="G474" s="27">
        <f t="shared" si="33"/>
        <v>0</v>
      </c>
      <c r="H474" s="27">
        <f t="shared" si="33"/>
        <v>0</v>
      </c>
      <c r="I474" s="25">
        <v>0</v>
      </c>
      <c r="J474" s="25">
        <v>0</v>
      </c>
      <c r="K474" s="25">
        <v>0</v>
      </c>
    </row>
    <row r="475" spans="1:11" ht="18.75" customHeight="1" x14ac:dyDescent="0.3">
      <c r="A475" s="112" t="s">
        <v>89</v>
      </c>
      <c r="B475" s="94" t="s">
        <v>88</v>
      </c>
      <c r="C475" s="23" t="s">
        <v>16</v>
      </c>
      <c r="D475" s="24">
        <f>D476+D480+D481</f>
        <v>725</v>
      </c>
      <c r="E475" s="24">
        <f>E476+E480+E481</f>
        <v>725</v>
      </c>
      <c r="F475" s="24">
        <f>F476+F480+F481</f>
        <v>725</v>
      </c>
      <c r="G475" s="24">
        <f>G476+G480+G481</f>
        <v>0</v>
      </c>
      <c r="H475" s="24">
        <f>H476+H480+H481</f>
        <v>0</v>
      </c>
      <c r="I475" s="25">
        <f>G475/D475*100</f>
        <v>0</v>
      </c>
      <c r="J475" s="25">
        <f>G475/E475*100</f>
        <v>0</v>
      </c>
      <c r="K475" s="25">
        <f>G475/F475*100</f>
        <v>0</v>
      </c>
    </row>
    <row r="476" spans="1:11" ht="30" customHeight="1" x14ac:dyDescent="0.3">
      <c r="A476" s="113"/>
      <c r="B476" s="95"/>
      <c r="C476" s="26" t="s">
        <v>17</v>
      </c>
      <c r="D476" s="27">
        <f>D483+D490+D497+D504+D511</f>
        <v>725</v>
      </c>
      <c r="E476" s="27">
        <f>E483+E490+E497+E504+E511</f>
        <v>725</v>
      </c>
      <c r="F476" s="27">
        <f>F483+F490+F497+F504+F511</f>
        <v>725</v>
      </c>
      <c r="G476" s="27">
        <f>G483+G490+G497+G504+G511</f>
        <v>0</v>
      </c>
      <c r="H476" s="27">
        <f>H483+H490+H497+H504+H511</f>
        <v>0</v>
      </c>
      <c r="I476" s="32">
        <f>G476/D476*100</f>
        <v>0</v>
      </c>
      <c r="J476" s="32">
        <f>G476/E476*100</f>
        <v>0</v>
      </c>
      <c r="K476" s="32">
        <f>G476/F476*100</f>
        <v>0</v>
      </c>
    </row>
    <row r="477" spans="1:11" ht="80.25" customHeight="1" x14ac:dyDescent="0.3">
      <c r="A477" s="113"/>
      <c r="B477" s="95"/>
      <c r="C477" s="28" t="s">
        <v>18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</row>
    <row r="478" spans="1:11" ht="69.75" customHeight="1" x14ac:dyDescent="0.3">
      <c r="A478" s="113"/>
      <c r="B478" s="95"/>
      <c r="C478" s="26" t="s">
        <v>19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</row>
    <row r="479" spans="1:11" ht="95.25" customHeight="1" x14ac:dyDescent="0.3">
      <c r="A479" s="113"/>
      <c r="B479" s="95"/>
      <c r="C479" s="28" t="s">
        <v>20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</row>
    <row r="480" spans="1:11" ht="45.75" customHeight="1" x14ac:dyDescent="0.3">
      <c r="A480" s="113"/>
      <c r="B480" s="95"/>
      <c r="C480" s="26" t="s">
        <v>21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</row>
    <row r="481" spans="1:11" ht="66" customHeight="1" x14ac:dyDescent="0.3">
      <c r="A481" s="114"/>
      <c r="B481" s="96"/>
      <c r="C481" s="26" t="s">
        <v>22</v>
      </c>
      <c r="D481" s="27">
        <v>0</v>
      </c>
      <c r="E481" s="27">
        <v>0</v>
      </c>
      <c r="F481" s="27">
        <v>0</v>
      </c>
      <c r="G481" s="27">
        <v>0</v>
      </c>
      <c r="H481" s="27">
        <v>0</v>
      </c>
      <c r="I481" s="25">
        <v>0</v>
      </c>
      <c r="J481" s="25">
        <v>0</v>
      </c>
      <c r="K481" s="25">
        <v>0</v>
      </c>
    </row>
    <row r="482" spans="1:11" ht="18.75" customHeight="1" x14ac:dyDescent="0.3">
      <c r="A482" s="100" t="s">
        <v>90</v>
      </c>
      <c r="B482" s="94" t="s">
        <v>88</v>
      </c>
      <c r="C482" s="23" t="s">
        <v>16</v>
      </c>
      <c r="D482" s="24">
        <f>D483+D487+D488</f>
        <v>452.4</v>
      </c>
      <c r="E482" s="24">
        <f>E483+E487+E488</f>
        <v>452.4</v>
      </c>
      <c r="F482" s="24">
        <f>F483+F487+F488</f>
        <v>452.4</v>
      </c>
      <c r="G482" s="24">
        <f>G483+G487+G488</f>
        <v>0</v>
      </c>
      <c r="H482" s="24">
        <f>H483+H487+H488</f>
        <v>0</v>
      </c>
      <c r="I482" s="25">
        <f>G482/D482*100</f>
        <v>0</v>
      </c>
      <c r="J482" s="25">
        <f>G482/E482*100</f>
        <v>0</v>
      </c>
      <c r="K482" s="25">
        <f>G482/F482*100</f>
        <v>0</v>
      </c>
    </row>
    <row r="483" spans="1:11" ht="33" customHeight="1" x14ac:dyDescent="0.3">
      <c r="A483" s="101"/>
      <c r="B483" s="95"/>
      <c r="C483" s="26" t="s">
        <v>17</v>
      </c>
      <c r="D483" s="27">
        <v>452.4</v>
      </c>
      <c r="E483" s="27">
        <v>452.4</v>
      </c>
      <c r="F483" s="27">
        <v>452.4</v>
      </c>
      <c r="G483" s="27">
        <v>0</v>
      </c>
      <c r="H483" s="27">
        <v>0</v>
      </c>
      <c r="I483" s="32">
        <f>G483/D483*100</f>
        <v>0</v>
      </c>
      <c r="J483" s="32">
        <f>G483/E483*100</f>
        <v>0</v>
      </c>
      <c r="K483" s="32">
        <f>G483/F483*100</f>
        <v>0</v>
      </c>
    </row>
    <row r="484" spans="1:11" ht="74.25" customHeight="1" x14ac:dyDescent="0.3">
      <c r="A484" s="101"/>
      <c r="B484" s="95"/>
      <c r="C484" s="28" t="s">
        <v>18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</row>
    <row r="485" spans="1:11" ht="63" customHeight="1" x14ac:dyDescent="0.3">
      <c r="A485" s="101"/>
      <c r="B485" s="95"/>
      <c r="C485" s="26" t="s">
        <v>19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</row>
    <row r="486" spans="1:11" ht="101.25" customHeight="1" x14ac:dyDescent="0.3">
      <c r="A486" s="101"/>
      <c r="B486" s="95"/>
      <c r="C486" s="28" t="s">
        <v>20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</row>
    <row r="487" spans="1:11" ht="37.5" customHeight="1" x14ac:dyDescent="0.3">
      <c r="A487" s="101"/>
      <c r="B487" s="95"/>
      <c r="C487" s="26" t="s">
        <v>21</v>
      </c>
      <c r="D487" s="27">
        <v>0</v>
      </c>
      <c r="E487" s="27">
        <v>0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</row>
    <row r="488" spans="1:11" ht="56.25" x14ac:dyDescent="0.3">
      <c r="A488" s="102"/>
      <c r="B488" s="96"/>
      <c r="C488" s="26" t="s">
        <v>22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</row>
    <row r="489" spans="1:11" ht="18.75" customHeight="1" x14ac:dyDescent="0.3">
      <c r="A489" s="100" t="s">
        <v>91</v>
      </c>
      <c r="B489" s="94" t="s">
        <v>88</v>
      </c>
      <c r="C489" s="26" t="s">
        <v>16</v>
      </c>
      <c r="D489" s="27">
        <f>D490+D494+D495</f>
        <v>10</v>
      </c>
      <c r="E489" s="27">
        <f>E490+E494+E495</f>
        <v>10</v>
      </c>
      <c r="F489" s="27">
        <f>F490+F494+F495</f>
        <v>10</v>
      </c>
      <c r="G489" s="27">
        <f>G490+G494+G495</f>
        <v>0</v>
      </c>
      <c r="H489" s="27">
        <f>H490+H494+H495</f>
        <v>0</v>
      </c>
      <c r="I489" s="25">
        <f>G489/D489*100</f>
        <v>0</v>
      </c>
      <c r="J489" s="25">
        <f>G489/E489*100</f>
        <v>0</v>
      </c>
      <c r="K489" s="25">
        <f>G489/F489*100</f>
        <v>0</v>
      </c>
    </row>
    <row r="490" spans="1:11" ht="30" customHeight="1" x14ac:dyDescent="0.3">
      <c r="A490" s="101"/>
      <c r="B490" s="95"/>
      <c r="C490" s="26" t="s">
        <v>17</v>
      </c>
      <c r="D490" s="27">
        <v>10</v>
      </c>
      <c r="E490" s="27">
        <v>10</v>
      </c>
      <c r="F490" s="27">
        <v>10</v>
      </c>
      <c r="G490" s="27">
        <v>0</v>
      </c>
      <c r="H490" s="27">
        <v>0</v>
      </c>
      <c r="I490" s="32">
        <f>G490/D490*100</f>
        <v>0</v>
      </c>
      <c r="J490" s="32">
        <f>G490/E490*100</f>
        <v>0</v>
      </c>
      <c r="K490" s="32">
        <f>G490/F490*100</f>
        <v>0</v>
      </c>
    </row>
    <row r="491" spans="1:11" ht="79.5" customHeight="1" x14ac:dyDescent="0.3">
      <c r="A491" s="101"/>
      <c r="B491" s="95"/>
      <c r="C491" s="28" t="s">
        <v>18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</row>
    <row r="492" spans="1:11" ht="62.25" customHeight="1" x14ac:dyDescent="0.3">
      <c r="A492" s="101"/>
      <c r="B492" s="95"/>
      <c r="C492" s="26" t="s">
        <v>19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</row>
    <row r="493" spans="1:11" ht="99" customHeight="1" x14ac:dyDescent="0.3">
      <c r="A493" s="101"/>
      <c r="B493" s="95"/>
      <c r="C493" s="28" t="s">
        <v>20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</row>
    <row r="494" spans="1:11" ht="37.5" customHeight="1" x14ac:dyDescent="0.3">
      <c r="A494" s="101"/>
      <c r="B494" s="95"/>
      <c r="C494" s="26" t="s">
        <v>21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</row>
    <row r="495" spans="1:11" ht="56.25" x14ac:dyDescent="0.3">
      <c r="A495" s="102"/>
      <c r="B495" s="96"/>
      <c r="C495" s="26" t="s">
        <v>22</v>
      </c>
      <c r="D495" s="27">
        <v>0</v>
      </c>
      <c r="E495" s="27">
        <v>0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</row>
    <row r="496" spans="1:11" ht="18.75" customHeight="1" x14ac:dyDescent="0.3">
      <c r="A496" s="100" t="s">
        <v>92</v>
      </c>
      <c r="B496" s="94" t="s">
        <v>88</v>
      </c>
      <c r="C496" s="23" t="s">
        <v>16</v>
      </c>
      <c r="D496" s="24">
        <f>D497+D501+D502</f>
        <v>4</v>
      </c>
      <c r="E496" s="24">
        <f>E497+E501+E502</f>
        <v>4</v>
      </c>
      <c r="F496" s="24">
        <f>F497+F501+F502</f>
        <v>4</v>
      </c>
      <c r="G496" s="24">
        <f>G497+G501+G502</f>
        <v>0</v>
      </c>
      <c r="H496" s="24">
        <f>H497+H501+H502</f>
        <v>0</v>
      </c>
      <c r="I496" s="25">
        <f>G496/D496*100</f>
        <v>0</v>
      </c>
      <c r="J496" s="25">
        <f>G496/E496*100</f>
        <v>0</v>
      </c>
      <c r="K496" s="25">
        <f>G496/F496*100</f>
        <v>0</v>
      </c>
    </row>
    <row r="497" spans="1:11" ht="30" customHeight="1" x14ac:dyDescent="0.3">
      <c r="A497" s="101"/>
      <c r="B497" s="95"/>
      <c r="C497" s="26" t="s">
        <v>17</v>
      </c>
      <c r="D497" s="27">
        <v>4</v>
      </c>
      <c r="E497" s="27">
        <v>4</v>
      </c>
      <c r="F497" s="27">
        <v>4</v>
      </c>
      <c r="G497" s="27">
        <v>0</v>
      </c>
      <c r="H497" s="27">
        <v>0</v>
      </c>
      <c r="I497" s="25">
        <f>G497/D497*100</f>
        <v>0</v>
      </c>
      <c r="J497" s="25">
        <f>G497/E497*100</f>
        <v>0</v>
      </c>
      <c r="K497" s="25">
        <f>G497/F497*100</f>
        <v>0</v>
      </c>
    </row>
    <row r="498" spans="1:11" ht="73.5" customHeight="1" x14ac:dyDescent="0.3">
      <c r="A498" s="101"/>
      <c r="B498" s="95"/>
      <c r="C498" s="28" t="s">
        <v>18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</row>
    <row r="499" spans="1:11" ht="63" customHeight="1" x14ac:dyDescent="0.3">
      <c r="A499" s="101"/>
      <c r="B499" s="95"/>
      <c r="C499" s="26" t="s">
        <v>19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</row>
    <row r="500" spans="1:11" ht="98.25" customHeight="1" x14ac:dyDescent="0.3">
      <c r="A500" s="101"/>
      <c r="B500" s="95"/>
      <c r="C500" s="28" t="s">
        <v>20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</row>
    <row r="501" spans="1:11" ht="37.5" x14ac:dyDescent="0.3">
      <c r="A501" s="101"/>
      <c r="B501" s="95"/>
      <c r="C501" s="26" t="s">
        <v>21</v>
      </c>
      <c r="D501" s="27">
        <v>0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</row>
    <row r="502" spans="1:11" ht="66.75" customHeight="1" x14ac:dyDescent="0.3">
      <c r="A502" s="102"/>
      <c r="B502" s="96"/>
      <c r="C502" s="26" t="s">
        <v>22</v>
      </c>
      <c r="D502" s="27">
        <v>0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</row>
    <row r="503" spans="1:11" ht="18.75" customHeight="1" x14ac:dyDescent="0.3">
      <c r="A503" s="100" t="s">
        <v>93</v>
      </c>
      <c r="B503" s="94" t="s">
        <v>88</v>
      </c>
      <c r="C503" s="23" t="s">
        <v>16</v>
      </c>
      <c r="D503" s="24">
        <f>D504+D508+D509</f>
        <v>23.4</v>
      </c>
      <c r="E503" s="24">
        <f>E504+E508+E509</f>
        <v>23.4</v>
      </c>
      <c r="F503" s="24">
        <f>F504+F508+F509</f>
        <v>23.4</v>
      </c>
      <c r="G503" s="24">
        <f>G504+G508+G509</f>
        <v>0</v>
      </c>
      <c r="H503" s="24">
        <f>H504+H508+H509</f>
        <v>0</v>
      </c>
      <c r="I503" s="25">
        <f>G503/D503*100</f>
        <v>0</v>
      </c>
      <c r="J503" s="25">
        <f>G503/E503*100</f>
        <v>0</v>
      </c>
      <c r="K503" s="25">
        <f>G503/F503*100</f>
        <v>0</v>
      </c>
    </row>
    <row r="504" spans="1:11" ht="48" customHeight="1" x14ac:dyDescent="0.3">
      <c r="A504" s="101"/>
      <c r="B504" s="95"/>
      <c r="C504" s="26" t="s">
        <v>17</v>
      </c>
      <c r="D504" s="27">
        <v>23.4</v>
      </c>
      <c r="E504" s="27">
        <v>23.4</v>
      </c>
      <c r="F504" s="27">
        <v>23.4</v>
      </c>
      <c r="G504" s="27">
        <v>0</v>
      </c>
      <c r="H504" s="27">
        <v>0</v>
      </c>
      <c r="I504" s="32">
        <f>G504/D504*100</f>
        <v>0</v>
      </c>
      <c r="J504" s="32">
        <f>G504/E504*100</f>
        <v>0</v>
      </c>
      <c r="K504" s="32">
        <f>G504/F504*100</f>
        <v>0</v>
      </c>
    </row>
    <row r="505" spans="1:11" ht="72.75" customHeight="1" x14ac:dyDescent="0.3">
      <c r="A505" s="101"/>
      <c r="B505" s="95"/>
      <c r="C505" s="28" t="s">
        <v>18</v>
      </c>
      <c r="D505" s="27">
        <v>0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</row>
    <row r="506" spans="1:11" ht="66" customHeight="1" x14ac:dyDescent="0.3">
      <c r="A506" s="101"/>
      <c r="B506" s="95"/>
      <c r="C506" s="26" t="s">
        <v>19</v>
      </c>
      <c r="D506" s="27">
        <v>0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</row>
    <row r="507" spans="1:11" ht="93.75" customHeight="1" x14ac:dyDescent="0.3">
      <c r="A507" s="101"/>
      <c r="B507" s="95"/>
      <c r="C507" s="28" t="s">
        <v>20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</row>
    <row r="508" spans="1:11" ht="37.5" x14ac:dyDescent="0.3">
      <c r="A508" s="101"/>
      <c r="B508" s="95"/>
      <c r="C508" s="26" t="s">
        <v>21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</row>
    <row r="509" spans="1:11" ht="75" customHeight="1" x14ac:dyDescent="0.3">
      <c r="A509" s="102"/>
      <c r="B509" s="96"/>
      <c r="C509" s="26" t="s">
        <v>22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</row>
    <row r="510" spans="1:11" x14ac:dyDescent="0.3">
      <c r="A510" s="100" t="s">
        <v>94</v>
      </c>
      <c r="B510" s="94" t="s">
        <v>88</v>
      </c>
      <c r="C510" s="23" t="s">
        <v>16</v>
      </c>
      <c r="D510" s="24">
        <f>D511+D515+D516</f>
        <v>235.2</v>
      </c>
      <c r="E510" s="24">
        <f>E511+E515+E516</f>
        <v>235.2</v>
      </c>
      <c r="F510" s="24">
        <f>F511+F515+F516</f>
        <v>235.2</v>
      </c>
      <c r="G510" s="24">
        <f>G511+G515+G516</f>
        <v>0</v>
      </c>
      <c r="H510" s="24">
        <f>H511+H515+H516</f>
        <v>0</v>
      </c>
      <c r="I510" s="25">
        <f>G510/D510*100</f>
        <v>0</v>
      </c>
      <c r="J510" s="25">
        <f>G510/E510*100</f>
        <v>0</v>
      </c>
      <c r="K510" s="25">
        <f>G510/F510*100</f>
        <v>0</v>
      </c>
    </row>
    <row r="511" spans="1:11" x14ac:dyDescent="0.3">
      <c r="A511" s="101"/>
      <c r="B511" s="95"/>
      <c r="C511" s="26" t="s">
        <v>17</v>
      </c>
      <c r="D511" s="27">
        <v>235.2</v>
      </c>
      <c r="E511" s="27">
        <v>235.2</v>
      </c>
      <c r="F511" s="27">
        <v>235.2</v>
      </c>
      <c r="G511" s="27">
        <v>0</v>
      </c>
      <c r="H511" s="27">
        <v>0</v>
      </c>
      <c r="I511" s="32">
        <f>G511/D511*100</f>
        <v>0</v>
      </c>
      <c r="J511" s="32">
        <f>G511/E511*100</f>
        <v>0</v>
      </c>
      <c r="K511" s="32">
        <f>G511/F511*100</f>
        <v>0</v>
      </c>
    </row>
    <row r="512" spans="1:11" ht="75" x14ac:dyDescent="0.3">
      <c r="A512" s="101"/>
      <c r="B512" s="95"/>
      <c r="C512" s="28" t="s">
        <v>18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</row>
    <row r="513" spans="1:11" ht="63" customHeight="1" x14ac:dyDescent="0.3">
      <c r="A513" s="101"/>
      <c r="B513" s="95"/>
      <c r="C513" s="26" t="s">
        <v>19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</row>
    <row r="514" spans="1:11" ht="75" x14ac:dyDescent="0.3">
      <c r="A514" s="101"/>
      <c r="B514" s="95"/>
      <c r="C514" s="28" t="s">
        <v>20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</row>
    <row r="515" spans="1:11" ht="37.5" customHeight="1" x14ac:dyDescent="0.3">
      <c r="A515" s="101"/>
      <c r="B515" s="95"/>
      <c r="C515" s="26" t="s">
        <v>21</v>
      </c>
      <c r="D515" s="27">
        <v>0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</row>
    <row r="516" spans="1:11" ht="63" customHeight="1" x14ac:dyDescent="0.3">
      <c r="A516" s="102"/>
      <c r="B516" s="96"/>
      <c r="C516" s="26" t="s">
        <v>22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</row>
    <row r="517" spans="1:11" ht="18.75" customHeight="1" x14ac:dyDescent="0.3">
      <c r="A517" s="112" t="s">
        <v>95</v>
      </c>
      <c r="B517" s="94" t="s">
        <v>54</v>
      </c>
      <c r="C517" s="23" t="s">
        <v>16</v>
      </c>
      <c r="D517" s="24">
        <f>D518+D520+D522+D523</f>
        <v>23868.7</v>
      </c>
      <c r="E517" s="24">
        <f>E518+E520+E522+E523</f>
        <v>25871.200000000001</v>
      </c>
      <c r="F517" s="24">
        <f>F518+F520+F522+F523</f>
        <v>23868.7</v>
      </c>
      <c r="G517" s="24">
        <f>G518+G520+G522+G523</f>
        <v>18458.099999999999</v>
      </c>
      <c r="H517" s="24">
        <f>H518+H520+H522+H523</f>
        <v>18458.099999999999</v>
      </c>
      <c r="I517" s="25">
        <f>G517/D517*100</f>
        <v>77.331819495825073</v>
      </c>
      <c r="J517" s="25">
        <f>G517/E517*100</f>
        <v>71.346130059680263</v>
      </c>
      <c r="K517" s="25">
        <f>G517/F517*100</f>
        <v>77.331819495825073</v>
      </c>
    </row>
    <row r="518" spans="1:11" ht="25.5" customHeight="1" x14ac:dyDescent="0.3">
      <c r="A518" s="113"/>
      <c r="B518" s="95"/>
      <c r="C518" s="26" t="s">
        <v>17</v>
      </c>
      <c r="D518" s="27">
        <f>D525+D567+D588+D602+D714+D721+D735</f>
        <v>20753.7</v>
      </c>
      <c r="E518" s="27">
        <f>E525+E567+E588+E602+E714+E721+E735</f>
        <v>22756.2</v>
      </c>
      <c r="F518" s="27">
        <f>F525+F567+F588+F602+F714+F721+F735</f>
        <v>20753.7</v>
      </c>
      <c r="G518" s="27">
        <f>G525+G567+G588+G602+G714+G721+G735</f>
        <v>15343.1</v>
      </c>
      <c r="H518" s="27">
        <f>H525+H567+H588+H602+H714+H721+H735</f>
        <v>15343.1</v>
      </c>
      <c r="I518" s="32">
        <f>G518/D518*100</f>
        <v>73.929467998477378</v>
      </c>
      <c r="J518" s="32">
        <f>G518/E518*100</f>
        <v>67.423822958138885</v>
      </c>
      <c r="K518" s="32">
        <f>G518/F518*100</f>
        <v>73.929467998477378</v>
      </c>
    </row>
    <row r="519" spans="1:11" ht="77.25" customHeight="1" x14ac:dyDescent="0.3">
      <c r="A519" s="113"/>
      <c r="B519" s="95"/>
      <c r="C519" s="28" t="s">
        <v>18</v>
      </c>
      <c r="D519" s="27">
        <f t="shared" ref="D519:H520" si="34">D526+D568+D589+D603+D715</f>
        <v>385</v>
      </c>
      <c r="E519" s="27">
        <f t="shared" si="34"/>
        <v>385</v>
      </c>
      <c r="F519" s="27">
        <f t="shared" si="34"/>
        <v>385</v>
      </c>
      <c r="G519" s="27">
        <f t="shared" si="34"/>
        <v>385</v>
      </c>
      <c r="H519" s="27">
        <f t="shared" si="34"/>
        <v>385</v>
      </c>
      <c r="I519" s="32">
        <f>G519/D519*100</f>
        <v>100</v>
      </c>
      <c r="J519" s="32">
        <f>G519/E519*100</f>
        <v>100</v>
      </c>
      <c r="K519" s="32">
        <f>G519/F519*100</f>
        <v>100</v>
      </c>
    </row>
    <row r="520" spans="1:11" ht="37.5" x14ac:dyDescent="0.3">
      <c r="A520" s="113"/>
      <c r="B520" s="95"/>
      <c r="C520" s="26" t="s">
        <v>19</v>
      </c>
      <c r="D520" s="27">
        <f t="shared" si="34"/>
        <v>3115</v>
      </c>
      <c r="E520" s="27">
        <f t="shared" si="34"/>
        <v>3115</v>
      </c>
      <c r="F520" s="27">
        <f t="shared" si="34"/>
        <v>3115</v>
      </c>
      <c r="G520" s="27">
        <f t="shared" si="34"/>
        <v>3115</v>
      </c>
      <c r="H520" s="27">
        <f t="shared" si="34"/>
        <v>3115</v>
      </c>
      <c r="I520" s="32">
        <f>G520/D520*100</f>
        <v>100</v>
      </c>
      <c r="J520" s="32">
        <f>G520/E520*100</f>
        <v>100</v>
      </c>
      <c r="K520" s="32">
        <f>G520/F520*100</f>
        <v>100</v>
      </c>
    </row>
    <row r="521" spans="1:11" ht="97.5" customHeight="1" x14ac:dyDescent="0.3">
      <c r="A521" s="113"/>
      <c r="B521" s="95"/>
      <c r="C521" s="28" t="s">
        <v>20</v>
      </c>
      <c r="D521" s="27">
        <f>D605</f>
        <v>3115</v>
      </c>
      <c r="E521" s="27">
        <f>E605</f>
        <v>3115</v>
      </c>
      <c r="F521" s="27">
        <f>F605</f>
        <v>3115</v>
      </c>
      <c r="G521" s="27">
        <f>G605</f>
        <v>3115</v>
      </c>
      <c r="H521" s="27">
        <f>H605</f>
        <v>3115</v>
      </c>
      <c r="I521" s="32">
        <f>G521/D521*100</f>
        <v>100</v>
      </c>
      <c r="J521" s="32">
        <f>G521/E521*100</f>
        <v>100</v>
      </c>
      <c r="K521" s="32">
        <f>G521/F521*100</f>
        <v>100</v>
      </c>
    </row>
    <row r="522" spans="1:11" ht="37.5" x14ac:dyDescent="0.3">
      <c r="A522" s="113"/>
      <c r="B522" s="95"/>
      <c r="C522" s="26" t="s">
        <v>21</v>
      </c>
      <c r="D522" s="27">
        <f t="shared" ref="D522:K523" si="35">D529+D571+D592+D606+D718</f>
        <v>0</v>
      </c>
      <c r="E522" s="27">
        <f t="shared" si="35"/>
        <v>0</v>
      </c>
      <c r="F522" s="27">
        <f t="shared" si="35"/>
        <v>0</v>
      </c>
      <c r="G522" s="27">
        <f t="shared" si="35"/>
        <v>0</v>
      </c>
      <c r="H522" s="27">
        <f t="shared" si="35"/>
        <v>0</v>
      </c>
      <c r="I522" s="27">
        <f t="shared" si="35"/>
        <v>0</v>
      </c>
      <c r="J522" s="27">
        <f t="shared" si="35"/>
        <v>0</v>
      </c>
      <c r="K522" s="27">
        <f t="shared" si="35"/>
        <v>0</v>
      </c>
    </row>
    <row r="523" spans="1:11" ht="56.25" x14ac:dyDescent="0.3">
      <c r="A523" s="114"/>
      <c r="B523" s="96"/>
      <c r="C523" s="26" t="s">
        <v>22</v>
      </c>
      <c r="D523" s="27">
        <f t="shared" si="35"/>
        <v>0</v>
      </c>
      <c r="E523" s="27">
        <f t="shared" si="35"/>
        <v>0</v>
      </c>
      <c r="F523" s="27">
        <f t="shared" si="35"/>
        <v>0</v>
      </c>
      <c r="G523" s="27">
        <f t="shared" si="35"/>
        <v>0</v>
      </c>
      <c r="H523" s="27">
        <f t="shared" si="35"/>
        <v>0</v>
      </c>
      <c r="I523" s="27">
        <f t="shared" si="35"/>
        <v>0</v>
      </c>
      <c r="J523" s="27">
        <f t="shared" si="35"/>
        <v>0</v>
      </c>
      <c r="K523" s="27">
        <f t="shared" si="35"/>
        <v>0</v>
      </c>
    </row>
    <row r="524" spans="1:11" ht="18.75" customHeight="1" x14ac:dyDescent="0.3">
      <c r="A524" s="112" t="s">
        <v>96</v>
      </c>
      <c r="B524" s="94" t="s">
        <v>54</v>
      </c>
      <c r="C524" s="23" t="s">
        <v>16</v>
      </c>
      <c r="D524" s="24">
        <f>D525+D527+D529+D530</f>
        <v>1983.7</v>
      </c>
      <c r="E524" s="24">
        <f>E525+E527+E529+E530</f>
        <v>1983.7</v>
      </c>
      <c r="F524" s="24">
        <f>F525+F527+F529+F530</f>
        <v>1983.7</v>
      </c>
      <c r="G524" s="24">
        <f>G525+G527+G529+G530</f>
        <v>930.90000000000009</v>
      </c>
      <c r="H524" s="24">
        <f>H525+H527+H529+H530</f>
        <v>930.90000000000009</v>
      </c>
      <c r="I524" s="25">
        <f>G524/D524*100</f>
        <v>46.927458789131428</v>
      </c>
      <c r="J524" s="25">
        <f>G524/E524*100</f>
        <v>46.927458789131428</v>
      </c>
      <c r="K524" s="25">
        <f>G524/F524*100</f>
        <v>46.927458789131428</v>
      </c>
    </row>
    <row r="525" spans="1:11" ht="33" customHeight="1" x14ac:dyDescent="0.3">
      <c r="A525" s="113"/>
      <c r="B525" s="95"/>
      <c r="C525" s="26" t="s">
        <v>17</v>
      </c>
      <c r="D525" s="27">
        <f>D532+D539+D546+D553+D560</f>
        <v>1983.7</v>
      </c>
      <c r="E525" s="27">
        <f>E532+E539+E546+E553+E560</f>
        <v>1983.7</v>
      </c>
      <c r="F525" s="27">
        <f>F532+F539+F546+F553+F560</f>
        <v>1983.7</v>
      </c>
      <c r="G525" s="27">
        <f>G532+G539+G546+G553+G560</f>
        <v>930.90000000000009</v>
      </c>
      <c r="H525" s="27">
        <f>H532+H539+H546+H553+H560</f>
        <v>930.90000000000009</v>
      </c>
      <c r="I525" s="32">
        <f>G525/D525*100</f>
        <v>46.927458789131428</v>
      </c>
      <c r="J525" s="32">
        <f>G525/E525*100</f>
        <v>46.927458789131428</v>
      </c>
      <c r="K525" s="32">
        <f>G525/F525*100</f>
        <v>46.927458789131428</v>
      </c>
    </row>
    <row r="526" spans="1:11" ht="76.5" customHeight="1" x14ac:dyDescent="0.3">
      <c r="A526" s="113"/>
      <c r="B526" s="95"/>
      <c r="C526" s="28" t="s">
        <v>18</v>
      </c>
      <c r="D526" s="27">
        <f t="shared" ref="D526:K527" si="36">D533+D540</f>
        <v>0</v>
      </c>
      <c r="E526" s="27">
        <f t="shared" si="36"/>
        <v>0</v>
      </c>
      <c r="F526" s="27">
        <f t="shared" si="36"/>
        <v>0</v>
      </c>
      <c r="G526" s="27">
        <f t="shared" si="36"/>
        <v>0</v>
      </c>
      <c r="H526" s="27">
        <f t="shared" si="36"/>
        <v>0</v>
      </c>
      <c r="I526" s="27">
        <f t="shared" si="36"/>
        <v>0</v>
      </c>
      <c r="J526" s="27">
        <f t="shared" si="36"/>
        <v>0</v>
      </c>
      <c r="K526" s="27">
        <f t="shared" si="36"/>
        <v>0</v>
      </c>
    </row>
    <row r="527" spans="1:11" ht="37.5" x14ac:dyDescent="0.3">
      <c r="A527" s="113"/>
      <c r="B527" s="95"/>
      <c r="C527" s="26" t="s">
        <v>19</v>
      </c>
      <c r="D527" s="27">
        <f t="shared" si="36"/>
        <v>0</v>
      </c>
      <c r="E527" s="27">
        <f t="shared" si="36"/>
        <v>0</v>
      </c>
      <c r="F527" s="27">
        <f t="shared" si="36"/>
        <v>0</v>
      </c>
      <c r="G527" s="27">
        <f t="shared" si="36"/>
        <v>0</v>
      </c>
      <c r="H527" s="27">
        <f t="shared" si="36"/>
        <v>0</v>
      </c>
      <c r="I527" s="27">
        <f t="shared" si="36"/>
        <v>0</v>
      </c>
      <c r="J527" s="27">
        <f t="shared" si="36"/>
        <v>0</v>
      </c>
      <c r="K527" s="27">
        <f t="shared" si="36"/>
        <v>0</v>
      </c>
    </row>
    <row r="528" spans="1:11" ht="99" customHeight="1" x14ac:dyDescent="0.3">
      <c r="A528" s="113"/>
      <c r="B528" s="95"/>
      <c r="C528" s="28" t="s">
        <v>20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</row>
    <row r="529" spans="1:11" ht="37.5" customHeight="1" x14ac:dyDescent="0.3">
      <c r="A529" s="113"/>
      <c r="B529" s="95"/>
      <c r="C529" s="26" t="s">
        <v>21</v>
      </c>
      <c r="D529" s="27">
        <f t="shared" ref="D529:K530" si="37">D536+D543</f>
        <v>0</v>
      </c>
      <c r="E529" s="27">
        <f t="shared" si="37"/>
        <v>0</v>
      </c>
      <c r="F529" s="27">
        <f t="shared" si="37"/>
        <v>0</v>
      </c>
      <c r="G529" s="27">
        <f t="shared" si="37"/>
        <v>0</v>
      </c>
      <c r="H529" s="27">
        <f t="shared" si="37"/>
        <v>0</v>
      </c>
      <c r="I529" s="27">
        <f t="shared" si="37"/>
        <v>0</v>
      </c>
      <c r="J529" s="27">
        <f t="shared" si="37"/>
        <v>0</v>
      </c>
      <c r="K529" s="27">
        <f t="shared" si="37"/>
        <v>0</v>
      </c>
    </row>
    <row r="530" spans="1:11" ht="63" customHeight="1" x14ac:dyDescent="0.3">
      <c r="A530" s="114"/>
      <c r="B530" s="96"/>
      <c r="C530" s="26" t="s">
        <v>22</v>
      </c>
      <c r="D530" s="27">
        <f t="shared" si="37"/>
        <v>0</v>
      </c>
      <c r="E530" s="27">
        <f t="shared" si="37"/>
        <v>0</v>
      </c>
      <c r="F530" s="27">
        <f t="shared" si="37"/>
        <v>0</v>
      </c>
      <c r="G530" s="27">
        <f t="shared" si="37"/>
        <v>0</v>
      </c>
      <c r="H530" s="27">
        <f t="shared" si="37"/>
        <v>0</v>
      </c>
      <c r="I530" s="27">
        <f t="shared" si="37"/>
        <v>0</v>
      </c>
      <c r="J530" s="27">
        <f t="shared" si="37"/>
        <v>0</v>
      </c>
      <c r="K530" s="27">
        <f t="shared" si="37"/>
        <v>0</v>
      </c>
    </row>
    <row r="531" spans="1:11" ht="18.75" customHeight="1" x14ac:dyDescent="0.3">
      <c r="A531" s="109" t="s">
        <v>97</v>
      </c>
      <c r="B531" s="94" t="s">
        <v>54</v>
      </c>
      <c r="C531" s="23" t="s">
        <v>16</v>
      </c>
      <c r="D531" s="24">
        <f>D532+D534+D536+D537</f>
        <v>448.6</v>
      </c>
      <c r="E531" s="24">
        <f>E532+E534+E536+E537</f>
        <v>448.6</v>
      </c>
      <c r="F531" s="24">
        <f>F532+F534+F536+F537</f>
        <v>448.6</v>
      </c>
      <c r="G531" s="24">
        <f>G532+G534+G536+G537</f>
        <v>394.1</v>
      </c>
      <c r="H531" s="24">
        <f>H532+H534+H536+H537</f>
        <v>394.1</v>
      </c>
      <c r="I531" s="25">
        <f>G531/D531*100</f>
        <v>87.851092287115478</v>
      </c>
      <c r="J531" s="25">
        <f>G531/E531*100</f>
        <v>87.851092287115478</v>
      </c>
      <c r="K531" s="25">
        <f>G531/F531*100</f>
        <v>87.851092287115478</v>
      </c>
    </row>
    <row r="532" spans="1:11" ht="27.75" customHeight="1" x14ac:dyDescent="0.3">
      <c r="A532" s="110"/>
      <c r="B532" s="95"/>
      <c r="C532" s="26" t="s">
        <v>17</v>
      </c>
      <c r="D532" s="27">
        <v>448.6</v>
      </c>
      <c r="E532" s="27">
        <v>448.6</v>
      </c>
      <c r="F532" s="32">
        <v>448.6</v>
      </c>
      <c r="G532" s="32">
        <v>394.1</v>
      </c>
      <c r="H532" s="32">
        <v>394.1</v>
      </c>
      <c r="I532" s="32">
        <f>G532/D532*100</f>
        <v>87.851092287115478</v>
      </c>
      <c r="J532" s="32">
        <f>G532/E532*100</f>
        <v>87.851092287115478</v>
      </c>
      <c r="K532" s="32">
        <f>G532/F532*100</f>
        <v>87.851092287115478</v>
      </c>
    </row>
    <row r="533" spans="1:11" ht="78.75" customHeight="1" x14ac:dyDescent="0.3">
      <c r="A533" s="110"/>
      <c r="B533" s="95"/>
      <c r="C533" s="28" t="s">
        <v>18</v>
      </c>
      <c r="D533" s="27">
        <v>0</v>
      </c>
      <c r="E533" s="27">
        <v>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</row>
    <row r="534" spans="1:11" ht="37.5" x14ac:dyDescent="0.3">
      <c r="A534" s="110"/>
      <c r="B534" s="95"/>
      <c r="C534" s="26" t="s">
        <v>19</v>
      </c>
      <c r="D534" s="27">
        <v>0</v>
      </c>
      <c r="E534" s="27">
        <v>0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</row>
    <row r="535" spans="1:11" ht="99" customHeight="1" x14ac:dyDescent="0.3">
      <c r="A535" s="110"/>
      <c r="B535" s="95"/>
      <c r="C535" s="28" t="s">
        <v>20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</row>
    <row r="536" spans="1:11" ht="37.5" customHeight="1" x14ac:dyDescent="0.3">
      <c r="A536" s="110"/>
      <c r="B536" s="95"/>
      <c r="C536" s="26" t="s">
        <v>21</v>
      </c>
      <c r="D536" s="27">
        <v>0</v>
      </c>
      <c r="E536" s="27">
        <v>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</row>
    <row r="537" spans="1:11" ht="56.25" x14ac:dyDescent="0.3">
      <c r="A537" s="111"/>
      <c r="B537" s="96"/>
      <c r="C537" s="26" t="s">
        <v>22</v>
      </c>
      <c r="D537" s="27">
        <v>0</v>
      </c>
      <c r="E537" s="27">
        <v>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</row>
    <row r="538" spans="1:11" ht="18.75" customHeight="1" x14ac:dyDescent="0.3">
      <c r="A538" s="109" t="s">
        <v>98</v>
      </c>
      <c r="B538" s="94" t="s">
        <v>54</v>
      </c>
      <c r="C538" s="23" t="s">
        <v>16</v>
      </c>
      <c r="D538" s="24">
        <f>D539+D541+D543+D544</f>
        <v>380.5</v>
      </c>
      <c r="E538" s="24">
        <f>E539+E541+E543+E544</f>
        <v>380.5</v>
      </c>
      <c r="F538" s="24">
        <f>F539+F541+F543+F544</f>
        <v>380.5</v>
      </c>
      <c r="G538" s="24">
        <f>G539+G541+G543+G544</f>
        <v>232.3</v>
      </c>
      <c r="H538" s="24">
        <f>H539+H541+H543+H544</f>
        <v>232.3</v>
      </c>
      <c r="I538" s="25">
        <f>G538/D538*100</f>
        <v>61.051248357424448</v>
      </c>
      <c r="J538" s="25">
        <f>G538/E538*100</f>
        <v>61.051248357424448</v>
      </c>
      <c r="K538" s="25">
        <f>G538/F538*100</f>
        <v>61.051248357424448</v>
      </c>
    </row>
    <row r="539" spans="1:11" ht="31.5" customHeight="1" x14ac:dyDescent="0.3">
      <c r="A539" s="110"/>
      <c r="B539" s="95"/>
      <c r="C539" s="26" t="s">
        <v>17</v>
      </c>
      <c r="D539" s="27">
        <v>380.5</v>
      </c>
      <c r="E539" s="27">
        <v>380.5</v>
      </c>
      <c r="F539" s="27">
        <v>380.5</v>
      </c>
      <c r="G539" s="32">
        <v>232.3</v>
      </c>
      <c r="H539" s="32">
        <v>232.3</v>
      </c>
      <c r="I539" s="32">
        <f>G539/D539*100</f>
        <v>61.051248357424448</v>
      </c>
      <c r="J539" s="32">
        <f>G539/E539*100</f>
        <v>61.051248357424448</v>
      </c>
      <c r="K539" s="32">
        <f>G539/F539*100</f>
        <v>61.051248357424448</v>
      </c>
    </row>
    <row r="540" spans="1:11" ht="75.75" customHeight="1" x14ac:dyDescent="0.3">
      <c r="A540" s="110"/>
      <c r="B540" s="95"/>
      <c r="C540" s="28" t="s">
        <v>18</v>
      </c>
      <c r="D540" s="27">
        <v>0</v>
      </c>
      <c r="E540" s="27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</row>
    <row r="541" spans="1:11" ht="37.5" x14ac:dyDescent="0.3">
      <c r="A541" s="110"/>
      <c r="B541" s="95"/>
      <c r="C541" s="26" t="s">
        <v>19</v>
      </c>
      <c r="D541" s="27">
        <v>0</v>
      </c>
      <c r="E541" s="27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</row>
    <row r="542" spans="1:11" ht="96.75" customHeight="1" x14ac:dyDescent="0.3">
      <c r="A542" s="110"/>
      <c r="B542" s="95"/>
      <c r="C542" s="28" t="s">
        <v>20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</row>
    <row r="543" spans="1:11" ht="37.5" customHeight="1" x14ac:dyDescent="0.3">
      <c r="A543" s="110"/>
      <c r="B543" s="95"/>
      <c r="C543" s="26" t="s">
        <v>21</v>
      </c>
      <c r="D543" s="27">
        <v>0</v>
      </c>
      <c r="E543" s="27">
        <v>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</row>
    <row r="544" spans="1:11" ht="56.25" x14ac:dyDescent="0.3">
      <c r="A544" s="111"/>
      <c r="B544" s="96"/>
      <c r="C544" s="26" t="s">
        <v>22</v>
      </c>
      <c r="D544" s="27">
        <v>0</v>
      </c>
      <c r="E544" s="27">
        <v>0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</row>
    <row r="545" spans="1:11" x14ac:dyDescent="0.3">
      <c r="A545" s="100" t="s">
        <v>99</v>
      </c>
      <c r="B545" s="94" t="s">
        <v>54</v>
      </c>
      <c r="C545" s="23" t="s">
        <v>16</v>
      </c>
      <c r="D545" s="24">
        <f>D546+D548+D550+D551</f>
        <v>64.099999999999994</v>
      </c>
      <c r="E545" s="24">
        <f>E546+E548+E550+E551</f>
        <v>64.099999999999994</v>
      </c>
      <c r="F545" s="24">
        <f>F546+F548+F550+F551</f>
        <v>64.099999999999994</v>
      </c>
      <c r="G545" s="24">
        <f>G546+G548+G550+G551</f>
        <v>64.099999999999994</v>
      </c>
      <c r="H545" s="24">
        <f>H546+H548+H550+H551</f>
        <v>64.099999999999994</v>
      </c>
      <c r="I545" s="25">
        <f>G545/D545*100</f>
        <v>100</v>
      </c>
      <c r="J545" s="25">
        <f>G545/E545*100</f>
        <v>100</v>
      </c>
      <c r="K545" s="25">
        <f>G545/F545*100</f>
        <v>100</v>
      </c>
    </row>
    <row r="546" spans="1:11" x14ac:dyDescent="0.3">
      <c r="A546" s="101"/>
      <c r="B546" s="95"/>
      <c r="C546" s="26" t="s">
        <v>17</v>
      </c>
      <c r="D546" s="27">
        <v>64.099999999999994</v>
      </c>
      <c r="E546" s="27">
        <v>64.099999999999994</v>
      </c>
      <c r="F546" s="27">
        <v>64.099999999999994</v>
      </c>
      <c r="G546" s="32">
        <v>64.099999999999994</v>
      </c>
      <c r="H546" s="32">
        <v>64.099999999999994</v>
      </c>
      <c r="I546" s="32">
        <f>G546/D546*100</f>
        <v>100</v>
      </c>
      <c r="J546" s="32">
        <f>G546/E546*100</f>
        <v>100</v>
      </c>
      <c r="K546" s="32">
        <f>G546/F546*100</f>
        <v>100</v>
      </c>
    </row>
    <row r="547" spans="1:11" ht="75" x14ac:dyDescent="0.3">
      <c r="A547" s="101"/>
      <c r="B547" s="95"/>
      <c r="C547" s="28" t="s">
        <v>18</v>
      </c>
      <c r="D547" s="27">
        <v>0</v>
      </c>
      <c r="E547" s="27">
        <v>0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</row>
    <row r="548" spans="1:11" ht="37.5" x14ac:dyDescent="0.3">
      <c r="A548" s="101"/>
      <c r="B548" s="95"/>
      <c r="C548" s="26" t="s">
        <v>19</v>
      </c>
      <c r="D548" s="27">
        <v>0</v>
      </c>
      <c r="E548" s="27">
        <v>0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</row>
    <row r="549" spans="1:11" ht="75" x14ac:dyDescent="0.3">
      <c r="A549" s="101"/>
      <c r="B549" s="95"/>
      <c r="C549" s="28" t="s">
        <v>20</v>
      </c>
      <c r="D549" s="27">
        <v>0</v>
      </c>
      <c r="E549" s="27">
        <v>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</row>
    <row r="550" spans="1:11" ht="37.5" customHeight="1" x14ac:dyDescent="0.3">
      <c r="A550" s="101"/>
      <c r="B550" s="95"/>
      <c r="C550" s="26" t="s">
        <v>21</v>
      </c>
      <c r="D550" s="27">
        <v>0</v>
      </c>
      <c r="E550" s="27">
        <v>0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</row>
    <row r="551" spans="1:11" ht="56.25" x14ac:dyDescent="0.3">
      <c r="A551" s="102"/>
      <c r="B551" s="96"/>
      <c r="C551" s="26" t="s">
        <v>22</v>
      </c>
      <c r="D551" s="27">
        <v>0</v>
      </c>
      <c r="E551" s="27">
        <v>0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</row>
    <row r="552" spans="1:11" x14ac:dyDescent="0.3">
      <c r="A552" s="100" t="s">
        <v>100</v>
      </c>
      <c r="B552" s="94" t="s">
        <v>54</v>
      </c>
      <c r="C552" s="23" t="s">
        <v>16</v>
      </c>
      <c r="D552" s="24">
        <f>D553+D555+D557+D558</f>
        <v>240.5</v>
      </c>
      <c r="E552" s="24">
        <f>E553+E555+E557+E558</f>
        <v>240.5</v>
      </c>
      <c r="F552" s="24">
        <f>F553+F555+F557+F558</f>
        <v>240.5</v>
      </c>
      <c r="G552" s="24">
        <f>G553+G555+G557+G558</f>
        <v>240.4</v>
      </c>
      <c r="H552" s="24">
        <f>H553+H555+H557+H558</f>
        <v>240.4</v>
      </c>
      <c r="I552" s="25">
        <f>G552/D552*100</f>
        <v>99.958419958419967</v>
      </c>
      <c r="J552" s="25">
        <f>G552/E552*100</f>
        <v>99.958419958419967</v>
      </c>
      <c r="K552" s="25">
        <f>G552/F552*100</f>
        <v>99.958419958419967</v>
      </c>
    </row>
    <row r="553" spans="1:11" x14ac:dyDescent="0.3">
      <c r="A553" s="101"/>
      <c r="B553" s="95"/>
      <c r="C553" s="26" t="s">
        <v>17</v>
      </c>
      <c r="D553" s="27">
        <v>240.5</v>
      </c>
      <c r="E553" s="27">
        <v>240.5</v>
      </c>
      <c r="F553" s="27">
        <v>240.5</v>
      </c>
      <c r="G553" s="32">
        <v>240.4</v>
      </c>
      <c r="H553" s="32">
        <v>240.4</v>
      </c>
      <c r="I553" s="32">
        <f>G553/D553*100</f>
        <v>99.958419958419967</v>
      </c>
      <c r="J553" s="32">
        <f>G553/E553*100</f>
        <v>99.958419958419967</v>
      </c>
      <c r="K553" s="32">
        <f>G553/F553*100</f>
        <v>99.958419958419967</v>
      </c>
    </row>
    <row r="554" spans="1:11" ht="75" x14ac:dyDescent="0.3">
      <c r="A554" s="101"/>
      <c r="B554" s="95"/>
      <c r="C554" s="28" t="s">
        <v>18</v>
      </c>
      <c r="D554" s="27">
        <v>0</v>
      </c>
      <c r="E554" s="27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</row>
    <row r="555" spans="1:11" ht="37.5" x14ac:dyDescent="0.3">
      <c r="A555" s="101"/>
      <c r="B555" s="95"/>
      <c r="C555" s="26" t="s">
        <v>19</v>
      </c>
      <c r="D555" s="27">
        <v>0</v>
      </c>
      <c r="E555" s="27">
        <v>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</row>
    <row r="556" spans="1:11" ht="75" x14ac:dyDescent="0.3">
      <c r="A556" s="101"/>
      <c r="B556" s="95"/>
      <c r="C556" s="28" t="s">
        <v>20</v>
      </c>
      <c r="D556" s="27">
        <v>0</v>
      </c>
      <c r="E556" s="27">
        <v>0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</row>
    <row r="557" spans="1:11" ht="37.5" x14ac:dyDescent="0.3">
      <c r="A557" s="101"/>
      <c r="B557" s="95"/>
      <c r="C557" s="26" t="s">
        <v>21</v>
      </c>
      <c r="D557" s="27">
        <v>0</v>
      </c>
      <c r="E557" s="27">
        <v>0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</row>
    <row r="558" spans="1:11" ht="56.25" x14ac:dyDescent="0.3">
      <c r="A558" s="102"/>
      <c r="B558" s="96"/>
      <c r="C558" s="26" t="s">
        <v>22</v>
      </c>
      <c r="D558" s="27">
        <v>0</v>
      </c>
      <c r="E558" s="27">
        <v>0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</row>
    <row r="559" spans="1:11" x14ac:dyDescent="0.3">
      <c r="A559" s="100" t="s">
        <v>101</v>
      </c>
      <c r="B559" s="94" t="s">
        <v>54</v>
      </c>
      <c r="C559" s="23" t="s">
        <v>16</v>
      </c>
      <c r="D559" s="24">
        <f>D560+D562+D564+D565</f>
        <v>850</v>
      </c>
      <c r="E559" s="24">
        <f>E560+E562+E564+E565</f>
        <v>850</v>
      </c>
      <c r="F559" s="24">
        <f>F560+F562+F564+F565</f>
        <v>850</v>
      </c>
      <c r="G559" s="24">
        <f>G560+G562+G564+G565</f>
        <v>0</v>
      </c>
      <c r="H559" s="24">
        <f>H560+H562+H564+H565</f>
        <v>0</v>
      </c>
      <c r="I559" s="25">
        <f>G559/D559*100</f>
        <v>0</v>
      </c>
      <c r="J559" s="25">
        <f>G559/E559*100</f>
        <v>0</v>
      </c>
      <c r="K559" s="25">
        <f>G559/F559*100</f>
        <v>0</v>
      </c>
    </row>
    <row r="560" spans="1:11" x14ac:dyDescent="0.3">
      <c r="A560" s="101"/>
      <c r="B560" s="95"/>
      <c r="C560" s="26" t="s">
        <v>17</v>
      </c>
      <c r="D560" s="27">
        <v>850</v>
      </c>
      <c r="E560" s="27">
        <v>850</v>
      </c>
      <c r="F560" s="27">
        <v>850</v>
      </c>
      <c r="G560" s="32">
        <v>0</v>
      </c>
      <c r="H560" s="32">
        <v>0</v>
      </c>
      <c r="I560" s="25">
        <f>G560/D560*100</f>
        <v>0</v>
      </c>
      <c r="J560" s="25">
        <f>G560/E560*100</f>
        <v>0</v>
      </c>
      <c r="K560" s="25">
        <f>G560/F560*100</f>
        <v>0</v>
      </c>
    </row>
    <row r="561" spans="1:11" ht="75" x14ac:dyDescent="0.3">
      <c r="A561" s="101"/>
      <c r="B561" s="95"/>
      <c r="C561" s="28" t="s">
        <v>18</v>
      </c>
      <c r="D561" s="27">
        <v>0</v>
      </c>
      <c r="E561" s="27">
        <v>0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</row>
    <row r="562" spans="1:11" ht="37.5" x14ac:dyDescent="0.3">
      <c r="A562" s="101"/>
      <c r="B562" s="95"/>
      <c r="C562" s="26" t="s">
        <v>19</v>
      </c>
      <c r="D562" s="27">
        <v>0</v>
      </c>
      <c r="E562" s="27">
        <v>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</row>
    <row r="563" spans="1:11" ht="75" x14ac:dyDescent="0.3">
      <c r="A563" s="101"/>
      <c r="B563" s="95"/>
      <c r="C563" s="28" t="s">
        <v>20</v>
      </c>
      <c r="D563" s="27">
        <v>0</v>
      </c>
      <c r="E563" s="27">
        <v>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</row>
    <row r="564" spans="1:11" ht="37.5" x14ac:dyDescent="0.3">
      <c r="A564" s="101"/>
      <c r="B564" s="95"/>
      <c r="C564" s="26" t="s">
        <v>21</v>
      </c>
      <c r="D564" s="27">
        <v>0</v>
      </c>
      <c r="E564" s="27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</row>
    <row r="565" spans="1:11" ht="56.25" x14ac:dyDescent="0.3">
      <c r="A565" s="102"/>
      <c r="B565" s="96"/>
      <c r="C565" s="26" t="s">
        <v>22</v>
      </c>
      <c r="D565" s="27">
        <v>0</v>
      </c>
      <c r="E565" s="27">
        <v>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</row>
    <row r="566" spans="1:11" ht="18.75" customHeight="1" x14ac:dyDescent="0.3">
      <c r="A566" s="112" t="s">
        <v>102</v>
      </c>
      <c r="B566" s="94" t="s">
        <v>54</v>
      </c>
      <c r="C566" s="23" t="s">
        <v>16</v>
      </c>
      <c r="D566" s="24">
        <f>D567+D569+D571+D572</f>
        <v>305.2</v>
      </c>
      <c r="E566" s="24">
        <f>E567+E569+E571+E572</f>
        <v>305.2</v>
      </c>
      <c r="F566" s="24">
        <f>F567+F569+F571+F572</f>
        <v>305.2</v>
      </c>
      <c r="G566" s="24">
        <f>G567+G569+G571+G572</f>
        <v>305.2</v>
      </c>
      <c r="H566" s="24">
        <f>H567+H569+H571+H572</f>
        <v>305.2</v>
      </c>
      <c r="I566" s="25">
        <f>G566/D566*100</f>
        <v>100</v>
      </c>
      <c r="J566" s="25">
        <f>G566/E566*100</f>
        <v>100</v>
      </c>
      <c r="K566" s="25">
        <f>G566/F566*100</f>
        <v>100</v>
      </c>
    </row>
    <row r="567" spans="1:11" ht="26.25" customHeight="1" x14ac:dyDescent="0.3">
      <c r="A567" s="113"/>
      <c r="B567" s="95"/>
      <c r="C567" s="26" t="s">
        <v>17</v>
      </c>
      <c r="D567" s="27">
        <f>D574+D581</f>
        <v>305.2</v>
      </c>
      <c r="E567" s="27">
        <f>E574+E581</f>
        <v>305.2</v>
      </c>
      <c r="F567" s="27">
        <f>F574+F581</f>
        <v>305.2</v>
      </c>
      <c r="G567" s="27">
        <f>G574+G581</f>
        <v>305.2</v>
      </c>
      <c r="H567" s="27">
        <f>H574+H581</f>
        <v>305.2</v>
      </c>
      <c r="I567" s="32">
        <f>G567/D567*100</f>
        <v>100</v>
      </c>
      <c r="J567" s="32">
        <f>G567/E567*100</f>
        <v>100</v>
      </c>
      <c r="K567" s="32">
        <f>G567/F567*100</f>
        <v>100</v>
      </c>
    </row>
    <row r="568" spans="1:11" ht="78.75" customHeight="1" x14ac:dyDescent="0.3">
      <c r="A568" s="113"/>
      <c r="B568" s="95"/>
      <c r="C568" s="28" t="s">
        <v>18</v>
      </c>
      <c r="D568" s="27">
        <f t="shared" ref="D568:K569" si="38">D575</f>
        <v>0</v>
      </c>
      <c r="E568" s="27">
        <f t="shared" si="38"/>
        <v>0</v>
      </c>
      <c r="F568" s="27">
        <f t="shared" si="38"/>
        <v>0</v>
      </c>
      <c r="G568" s="27">
        <f t="shared" si="38"/>
        <v>0</v>
      </c>
      <c r="H568" s="27">
        <f t="shared" si="38"/>
        <v>0</v>
      </c>
      <c r="I568" s="27">
        <f t="shared" si="38"/>
        <v>0</v>
      </c>
      <c r="J568" s="27">
        <f t="shared" si="38"/>
        <v>0</v>
      </c>
      <c r="K568" s="27">
        <f t="shared" si="38"/>
        <v>0</v>
      </c>
    </row>
    <row r="569" spans="1:11" ht="37.5" x14ac:dyDescent="0.3">
      <c r="A569" s="113"/>
      <c r="B569" s="95"/>
      <c r="C569" s="26" t="s">
        <v>19</v>
      </c>
      <c r="D569" s="27">
        <f t="shared" si="38"/>
        <v>0</v>
      </c>
      <c r="E569" s="27">
        <f t="shared" si="38"/>
        <v>0</v>
      </c>
      <c r="F569" s="27">
        <f t="shared" si="38"/>
        <v>0</v>
      </c>
      <c r="G569" s="27">
        <f t="shared" si="38"/>
        <v>0</v>
      </c>
      <c r="H569" s="27">
        <f t="shared" si="38"/>
        <v>0</v>
      </c>
      <c r="I569" s="27">
        <f t="shared" si="38"/>
        <v>0</v>
      </c>
      <c r="J569" s="27">
        <f t="shared" si="38"/>
        <v>0</v>
      </c>
      <c r="K569" s="27">
        <f t="shared" si="38"/>
        <v>0</v>
      </c>
    </row>
    <row r="570" spans="1:11" ht="95.25" customHeight="1" x14ac:dyDescent="0.3">
      <c r="A570" s="113"/>
      <c r="B570" s="95"/>
      <c r="C570" s="28" t="s">
        <v>20</v>
      </c>
      <c r="D570" s="27">
        <v>0</v>
      </c>
      <c r="E570" s="27">
        <v>0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</row>
    <row r="571" spans="1:11" ht="37.5" customHeight="1" x14ac:dyDescent="0.3">
      <c r="A571" s="113"/>
      <c r="B571" s="95"/>
      <c r="C571" s="26" t="s">
        <v>21</v>
      </c>
      <c r="D571" s="27">
        <f t="shared" ref="D571:K572" si="39">D578</f>
        <v>0</v>
      </c>
      <c r="E571" s="27">
        <f t="shared" si="39"/>
        <v>0</v>
      </c>
      <c r="F571" s="27">
        <f t="shared" si="39"/>
        <v>0</v>
      </c>
      <c r="G571" s="27">
        <f t="shared" si="39"/>
        <v>0</v>
      </c>
      <c r="H571" s="27">
        <f t="shared" si="39"/>
        <v>0</v>
      </c>
      <c r="I571" s="27">
        <f t="shared" si="39"/>
        <v>0</v>
      </c>
      <c r="J571" s="27">
        <f t="shared" si="39"/>
        <v>0</v>
      </c>
      <c r="K571" s="27">
        <f t="shared" si="39"/>
        <v>0</v>
      </c>
    </row>
    <row r="572" spans="1:11" ht="56.25" x14ac:dyDescent="0.3">
      <c r="A572" s="114"/>
      <c r="B572" s="96"/>
      <c r="C572" s="26" t="s">
        <v>22</v>
      </c>
      <c r="D572" s="27">
        <f t="shared" si="39"/>
        <v>0</v>
      </c>
      <c r="E572" s="27">
        <f t="shared" si="39"/>
        <v>0</v>
      </c>
      <c r="F572" s="27">
        <f t="shared" si="39"/>
        <v>0</v>
      </c>
      <c r="G572" s="27">
        <f t="shared" si="39"/>
        <v>0</v>
      </c>
      <c r="H572" s="27">
        <f t="shared" si="39"/>
        <v>0</v>
      </c>
      <c r="I572" s="27">
        <f t="shared" si="39"/>
        <v>0</v>
      </c>
      <c r="J572" s="27">
        <f t="shared" si="39"/>
        <v>0</v>
      </c>
      <c r="K572" s="27">
        <f t="shared" si="39"/>
        <v>0</v>
      </c>
    </row>
    <row r="573" spans="1:11" ht="18.75" customHeight="1" x14ac:dyDescent="0.3">
      <c r="A573" s="109" t="s">
        <v>103</v>
      </c>
      <c r="B573" s="94" t="s">
        <v>54</v>
      </c>
      <c r="C573" s="23" t="s">
        <v>16</v>
      </c>
      <c r="D573" s="24">
        <f>D574+D576+D578+D579</f>
        <v>305.2</v>
      </c>
      <c r="E573" s="24">
        <f>E574+E576+E578+E579</f>
        <v>305.2</v>
      </c>
      <c r="F573" s="24">
        <f>F574+F576+F578+F579</f>
        <v>305.2</v>
      </c>
      <c r="G573" s="24">
        <f>G574+G576+G578+G579</f>
        <v>305.2</v>
      </c>
      <c r="H573" s="24">
        <f>H574+H576+H578+H579</f>
        <v>305.2</v>
      </c>
      <c r="I573" s="25">
        <f>G573/D573*100</f>
        <v>100</v>
      </c>
      <c r="J573" s="25">
        <f>G573/E573*100</f>
        <v>100</v>
      </c>
      <c r="K573" s="25">
        <f>G573/F573*100</f>
        <v>100</v>
      </c>
    </row>
    <row r="574" spans="1:11" ht="30" customHeight="1" x14ac:dyDescent="0.3">
      <c r="A574" s="110"/>
      <c r="B574" s="95"/>
      <c r="C574" s="26" t="s">
        <v>17</v>
      </c>
      <c r="D574" s="27">
        <v>305.2</v>
      </c>
      <c r="E574" s="27">
        <v>305.2</v>
      </c>
      <c r="F574" s="32">
        <v>305.2</v>
      </c>
      <c r="G574" s="32">
        <v>305.2</v>
      </c>
      <c r="H574" s="32">
        <v>305.2</v>
      </c>
      <c r="I574" s="32">
        <f>G574/D574*100</f>
        <v>100</v>
      </c>
      <c r="J574" s="32">
        <f>G574/E574*100</f>
        <v>100</v>
      </c>
      <c r="K574" s="32">
        <f>G574/F574*100</f>
        <v>100</v>
      </c>
    </row>
    <row r="575" spans="1:11" ht="74.25" customHeight="1" x14ac:dyDescent="0.3">
      <c r="A575" s="110"/>
      <c r="B575" s="95"/>
      <c r="C575" s="28" t="s">
        <v>18</v>
      </c>
      <c r="D575" s="27">
        <v>0</v>
      </c>
      <c r="E575" s="27">
        <v>0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</row>
    <row r="576" spans="1:11" ht="37.5" x14ac:dyDescent="0.3">
      <c r="A576" s="110"/>
      <c r="B576" s="95"/>
      <c r="C576" s="26" t="s">
        <v>19</v>
      </c>
      <c r="D576" s="27">
        <v>0</v>
      </c>
      <c r="E576" s="27">
        <v>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</row>
    <row r="577" spans="1:11" ht="97.5" customHeight="1" x14ac:dyDescent="0.3">
      <c r="A577" s="110"/>
      <c r="B577" s="95"/>
      <c r="C577" s="28" t="s">
        <v>20</v>
      </c>
      <c r="D577" s="27">
        <v>0</v>
      </c>
      <c r="E577" s="27">
        <v>0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</row>
    <row r="578" spans="1:11" ht="37.5" customHeight="1" x14ac:dyDescent="0.3">
      <c r="A578" s="110"/>
      <c r="B578" s="95"/>
      <c r="C578" s="26" t="s">
        <v>21</v>
      </c>
      <c r="D578" s="27">
        <v>0</v>
      </c>
      <c r="E578" s="27">
        <v>0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</row>
    <row r="579" spans="1:11" ht="56.25" x14ac:dyDescent="0.3">
      <c r="A579" s="111"/>
      <c r="B579" s="96"/>
      <c r="C579" s="26" t="s">
        <v>22</v>
      </c>
      <c r="D579" s="27">
        <v>0</v>
      </c>
      <c r="E579" s="27">
        <v>0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</row>
    <row r="580" spans="1:11" ht="33" customHeight="1" x14ac:dyDescent="0.3">
      <c r="A580" s="115" t="s">
        <v>104</v>
      </c>
      <c r="B580" s="94" t="s">
        <v>54</v>
      </c>
      <c r="C580" s="23" t="s">
        <v>16</v>
      </c>
      <c r="D580" s="24">
        <f t="shared" ref="D580:K580" si="40">D581+D583+D585+D586</f>
        <v>0</v>
      </c>
      <c r="E580" s="24">
        <f t="shared" si="40"/>
        <v>0</v>
      </c>
      <c r="F580" s="24">
        <f t="shared" si="40"/>
        <v>0</v>
      </c>
      <c r="G580" s="24">
        <f t="shared" si="40"/>
        <v>0</v>
      </c>
      <c r="H580" s="24">
        <f t="shared" si="40"/>
        <v>0</v>
      </c>
      <c r="I580" s="24">
        <f t="shared" si="40"/>
        <v>0</v>
      </c>
      <c r="J580" s="24">
        <f t="shared" si="40"/>
        <v>0</v>
      </c>
      <c r="K580" s="24">
        <f t="shared" si="40"/>
        <v>0</v>
      </c>
    </row>
    <row r="581" spans="1:11" x14ac:dyDescent="0.3">
      <c r="A581" s="116"/>
      <c r="B581" s="95"/>
      <c r="C581" s="26" t="s">
        <v>17</v>
      </c>
      <c r="D581" s="27">
        <v>0</v>
      </c>
      <c r="E581" s="27">
        <v>0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</row>
    <row r="582" spans="1:11" ht="75" x14ac:dyDescent="0.3">
      <c r="A582" s="116"/>
      <c r="B582" s="95"/>
      <c r="C582" s="28" t="s">
        <v>18</v>
      </c>
      <c r="D582" s="27">
        <v>0</v>
      </c>
      <c r="E582" s="27">
        <v>0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</row>
    <row r="583" spans="1:11" ht="37.5" x14ac:dyDescent="0.3">
      <c r="A583" s="116"/>
      <c r="B583" s="95"/>
      <c r="C583" s="26" t="s">
        <v>19</v>
      </c>
      <c r="D583" s="27">
        <v>0</v>
      </c>
      <c r="E583" s="27">
        <v>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</row>
    <row r="584" spans="1:11" ht="75" x14ac:dyDescent="0.3">
      <c r="A584" s="116"/>
      <c r="B584" s="95"/>
      <c r="C584" s="28" t="s">
        <v>20</v>
      </c>
      <c r="D584" s="27">
        <v>0</v>
      </c>
      <c r="E584" s="27">
        <v>0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</row>
    <row r="585" spans="1:11" ht="37.5" customHeight="1" x14ac:dyDescent="0.3">
      <c r="A585" s="116"/>
      <c r="B585" s="95"/>
      <c r="C585" s="26" t="s">
        <v>21</v>
      </c>
      <c r="D585" s="27">
        <v>0</v>
      </c>
      <c r="E585" s="27">
        <v>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</row>
    <row r="586" spans="1:11" ht="56.25" x14ac:dyDescent="0.3">
      <c r="A586" s="117"/>
      <c r="B586" s="96"/>
      <c r="C586" s="26" t="s">
        <v>22</v>
      </c>
      <c r="D586" s="27">
        <v>0</v>
      </c>
      <c r="E586" s="27">
        <v>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</row>
    <row r="587" spans="1:11" ht="18.75" customHeight="1" x14ac:dyDescent="0.3">
      <c r="A587" s="112" t="s">
        <v>105</v>
      </c>
      <c r="B587" s="94" t="s">
        <v>54</v>
      </c>
      <c r="C587" s="23" t="s">
        <v>16</v>
      </c>
      <c r="D587" s="24">
        <f>D588+D590+D592+D593</f>
        <v>37.799999999999997</v>
      </c>
      <c r="E587" s="24">
        <f>E588+E590+E592+E593</f>
        <v>37.799999999999997</v>
      </c>
      <c r="F587" s="24">
        <f>F588+F590+F592+F593</f>
        <v>37.799999999999997</v>
      </c>
      <c r="G587" s="24">
        <f>G588+G590+G592+G593</f>
        <v>0</v>
      </c>
      <c r="H587" s="24">
        <f>H588+H590+H592+H593</f>
        <v>0</v>
      </c>
      <c r="I587" s="25">
        <f>G587/D587*100</f>
        <v>0</v>
      </c>
      <c r="J587" s="25">
        <f>G587/E587*100</f>
        <v>0</v>
      </c>
      <c r="K587" s="25">
        <f>G587/F587*100</f>
        <v>0</v>
      </c>
    </row>
    <row r="588" spans="1:11" ht="22.5" customHeight="1" x14ac:dyDescent="0.3">
      <c r="A588" s="113"/>
      <c r="B588" s="95"/>
      <c r="C588" s="26" t="s">
        <v>17</v>
      </c>
      <c r="D588" s="27">
        <f>D595</f>
        <v>37.799999999999997</v>
      </c>
      <c r="E588" s="27">
        <f>E595</f>
        <v>37.799999999999997</v>
      </c>
      <c r="F588" s="27">
        <f>F595</f>
        <v>37.799999999999997</v>
      </c>
      <c r="G588" s="27">
        <v>0</v>
      </c>
      <c r="H588" s="27">
        <v>0</v>
      </c>
      <c r="I588" s="25">
        <f>G588/D588*100</f>
        <v>0</v>
      </c>
      <c r="J588" s="25">
        <f>G588/E588*100</f>
        <v>0</v>
      </c>
      <c r="K588" s="25">
        <f>G588/F588*100</f>
        <v>0</v>
      </c>
    </row>
    <row r="589" spans="1:11" ht="77.25" customHeight="1" x14ac:dyDescent="0.3">
      <c r="A589" s="113"/>
      <c r="B589" s="95"/>
      <c r="C589" s="28" t="s">
        <v>18</v>
      </c>
      <c r="D589" s="27">
        <f>D596</f>
        <v>0</v>
      </c>
      <c r="E589" s="27">
        <f>E596</f>
        <v>0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</row>
    <row r="590" spans="1:11" ht="37.5" x14ac:dyDescent="0.3">
      <c r="A590" s="113"/>
      <c r="B590" s="95"/>
      <c r="C590" s="26" t="s">
        <v>19</v>
      </c>
      <c r="D590" s="27">
        <f>D597</f>
        <v>0</v>
      </c>
      <c r="E590" s="27">
        <f>E597</f>
        <v>0</v>
      </c>
      <c r="F590" s="27">
        <f>F597</f>
        <v>0</v>
      </c>
      <c r="G590" s="27">
        <v>0</v>
      </c>
      <c r="H590" s="27">
        <f>H597</f>
        <v>0</v>
      </c>
      <c r="I590" s="27">
        <f>I597</f>
        <v>0</v>
      </c>
      <c r="J590" s="27">
        <f>J597</f>
        <v>0</v>
      </c>
      <c r="K590" s="27">
        <f>K597</f>
        <v>0</v>
      </c>
    </row>
    <row r="591" spans="1:11" ht="98.25" customHeight="1" x14ac:dyDescent="0.3">
      <c r="A591" s="113"/>
      <c r="B591" s="95"/>
      <c r="C591" s="28" t="s">
        <v>20</v>
      </c>
      <c r="D591" s="27">
        <v>0</v>
      </c>
      <c r="E591" s="27">
        <v>0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</row>
    <row r="592" spans="1:11" ht="37.5" customHeight="1" x14ac:dyDescent="0.3">
      <c r="A592" s="113"/>
      <c r="B592" s="95"/>
      <c r="C592" s="26" t="s">
        <v>21</v>
      </c>
      <c r="D592" s="27">
        <f t="shared" ref="D592:K593" si="41">D599</f>
        <v>0</v>
      </c>
      <c r="E592" s="27">
        <f t="shared" si="41"/>
        <v>0</v>
      </c>
      <c r="F592" s="27">
        <f t="shared" si="41"/>
        <v>0</v>
      </c>
      <c r="G592" s="27">
        <f t="shared" si="41"/>
        <v>0</v>
      </c>
      <c r="H592" s="27">
        <f t="shared" si="41"/>
        <v>0</v>
      </c>
      <c r="I592" s="27">
        <f t="shared" si="41"/>
        <v>0</v>
      </c>
      <c r="J592" s="27">
        <f t="shared" si="41"/>
        <v>0</v>
      </c>
      <c r="K592" s="27">
        <f t="shared" si="41"/>
        <v>0</v>
      </c>
    </row>
    <row r="593" spans="1:11" ht="56.25" x14ac:dyDescent="0.3">
      <c r="A593" s="114"/>
      <c r="B593" s="96"/>
      <c r="C593" s="26" t="s">
        <v>22</v>
      </c>
      <c r="D593" s="27">
        <f t="shared" si="41"/>
        <v>0</v>
      </c>
      <c r="E593" s="27">
        <f t="shared" si="41"/>
        <v>0</v>
      </c>
      <c r="F593" s="27">
        <f t="shared" si="41"/>
        <v>0</v>
      </c>
      <c r="G593" s="27">
        <f t="shared" si="41"/>
        <v>0</v>
      </c>
      <c r="H593" s="27">
        <f t="shared" si="41"/>
        <v>0</v>
      </c>
      <c r="I593" s="27">
        <f t="shared" si="41"/>
        <v>0</v>
      </c>
      <c r="J593" s="27">
        <f t="shared" si="41"/>
        <v>0</v>
      </c>
      <c r="K593" s="27">
        <f t="shared" si="41"/>
        <v>0</v>
      </c>
    </row>
    <row r="594" spans="1:11" ht="18.75" customHeight="1" x14ac:dyDescent="0.3">
      <c r="A594" s="109" t="s">
        <v>106</v>
      </c>
      <c r="B594" s="94" t="s">
        <v>54</v>
      </c>
      <c r="C594" s="23" t="s">
        <v>16</v>
      </c>
      <c r="D594" s="24">
        <f>D595+D597+D599+D600</f>
        <v>37.799999999999997</v>
      </c>
      <c r="E594" s="24">
        <f>E595+E597+E599+E600</f>
        <v>37.799999999999997</v>
      </c>
      <c r="F594" s="24">
        <f>F595+F597+F599+F600</f>
        <v>37.799999999999997</v>
      </c>
      <c r="G594" s="24">
        <f>G595+G597+G599+G600</f>
        <v>0</v>
      </c>
      <c r="H594" s="24">
        <f>H595+H597+H599+H600</f>
        <v>0</v>
      </c>
      <c r="I594" s="25">
        <f>G594/D594*100</f>
        <v>0</v>
      </c>
      <c r="J594" s="25">
        <f>G594/E594*100</f>
        <v>0</v>
      </c>
      <c r="K594" s="25">
        <f>G594/F594*100</f>
        <v>0</v>
      </c>
    </row>
    <row r="595" spans="1:11" ht="30" customHeight="1" x14ac:dyDescent="0.3">
      <c r="A595" s="110"/>
      <c r="B595" s="95"/>
      <c r="C595" s="26" t="s">
        <v>17</v>
      </c>
      <c r="D595" s="27">
        <v>37.799999999999997</v>
      </c>
      <c r="E595" s="27">
        <v>37.799999999999997</v>
      </c>
      <c r="F595" s="32">
        <v>37.799999999999997</v>
      </c>
      <c r="G595" s="32">
        <v>0</v>
      </c>
      <c r="H595" s="32">
        <v>0</v>
      </c>
      <c r="I595" s="25">
        <f>G595/D595*100</f>
        <v>0</v>
      </c>
      <c r="J595" s="25">
        <f>G595/E595*100</f>
        <v>0</v>
      </c>
      <c r="K595" s="25">
        <f>G595/F595*100</f>
        <v>0</v>
      </c>
    </row>
    <row r="596" spans="1:11" ht="74.25" customHeight="1" x14ac:dyDescent="0.3">
      <c r="A596" s="110"/>
      <c r="B596" s="95"/>
      <c r="C596" s="28" t="s">
        <v>18</v>
      </c>
      <c r="D596" s="27">
        <v>0</v>
      </c>
      <c r="E596" s="27">
        <v>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</row>
    <row r="597" spans="1:11" ht="37.5" x14ac:dyDescent="0.3">
      <c r="A597" s="110"/>
      <c r="B597" s="95"/>
      <c r="C597" s="26" t="s">
        <v>19</v>
      </c>
      <c r="D597" s="27">
        <v>0</v>
      </c>
      <c r="E597" s="27">
        <v>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</row>
    <row r="598" spans="1:11" ht="97.5" customHeight="1" x14ac:dyDescent="0.3">
      <c r="A598" s="110"/>
      <c r="B598" s="95"/>
      <c r="C598" s="28" t="s">
        <v>20</v>
      </c>
      <c r="D598" s="27">
        <v>0</v>
      </c>
      <c r="E598" s="27">
        <v>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</row>
    <row r="599" spans="1:11" ht="37.5" customHeight="1" x14ac:dyDescent="0.3">
      <c r="A599" s="110"/>
      <c r="B599" s="95"/>
      <c r="C599" s="26" t="s">
        <v>21</v>
      </c>
      <c r="D599" s="27">
        <v>0</v>
      </c>
      <c r="E599" s="27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</row>
    <row r="600" spans="1:11" ht="56.25" x14ac:dyDescent="0.3">
      <c r="A600" s="111"/>
      <c r="B600" s="96"/>
      <c r="C600" s="26" t="s">
        <v>22</v>
      </c>
      <c r="D600" s="27">
        <v>0</v>
      </c>
      <c r="E600" s="27">
        <v>0</v>
      </c>
      <c r="F600" s="32">
        <v>0</v>
      </c>
      <c r="G600" s="32">
        <v>0</v>
      </c>
      <c r="H600" s="32">
        <v>0</v>
      </c>
      <c r="I600" s="32">
        <v>0</v>
      </c>
      <c r="J600" s="32">
        <v>0</v>
      </c>
      <c r="K600" s="32">
        <v>0</v>
      </c>
    </row>
    <row r="601" spans="1:11" ht="18.75" customHeight="1" x14ac:dyDescent="0.3">
      <c r="A601" s="112" t="s">
        <v>107</v>
      </c>
      <c r="B601" s="94" t="s">
        <v>54</v>
      </c>
      <c r="C601" s="23" t="s">
        <v>16</v>
      </c>
      <c r="D601" s="24">
        <f>D602+D604+D606+D607</f>
        <v>4952.8</v>
      </c>
      <c r="E601" s="24">
        <f>E602+E604+E606+E607</f>
        <v>4952.8</v>
      </c>
      <c r="F601" s="24">
        <f>F602+F604+F606+F607</f>
        <v>4952.8</v>
      </c>
      <c r="G601" s="24">
        <f>G602+G604+G606+G607</f>
        <v>4540</v>
      </c>
      <c r="H601" s="24">
        <f>H602+H604+H606+H607</f>
        <v>4540</v>
      </c>
      <c r="I601" s="25">
        <f>G601/D601*100</f>
        <v>91.665320626716195</v>
      </c>
      <c r="J601" s="25">
        <f>G601/E601*100</f>
        <v>91.665320626716195</v>
      </c>
      <c r="K601" s="25">
        <f>G601/F601*100</f>
        <v>91.665320626716195</v>
      </c>
    </row>
    <row r="602" spans="1:11" ht="28.5" customHeight="1" x14ac:dyDescent="0.3">
      <c r="A602" s="113"/>
      <c r="B602" s="95"/>
      <c r="C602" s="26" t="s">
        <v>17</v>
      </c>
      <c r="D602" s="27">
        <f>D609+D616+D623+D630+D637+D644+D651+D658+D665+D672+D679+D686+D693+D700+D707</f>
        <v>1837.8</v>
      </c>
      <c r="E602" s="27">
        <f>E609+E616+E623+E630+E637+E644+E651+E658+E665+E672+E679+E686+E693+E700+E707</f>
        <v>1837.8</v>
      </c>
      <c r="F602" s="27">
        <f>F609+F616+F623+F630+F637+F644+F651+F658+F665+F672+F679+F686+F693+F700+F707</f>
        <v>1837.8</v>
      </c>
      <c r="G602" s="27">
        <f>G609+G616+G623+G630+G637+G644+G651+G658+G665+G672+G679+G686+G693+G700+G707</f>
        <v>1425</v>
      </c>
      <c r="H602" s="27">
        <f>H609+H616+H623+H630+H637+H644+H651+H658+H665+H672+H679+H686+H693+H700+H707</f>
        <v>1425</v>
      </c>
      <c r="I602" s="32">
        <f>G602/D602*100</f>
        <v>77.538361083904675</v>
      </c>
      <c r="J602" s="32">
        <f>G602/E602*100</f>
        <v>77.538361083904675</v>
      </c>
      <c r="K602" s="32">
        <f>G602/F602*100</f>
        <v>77.538361083904675</v>
      </c>
    </row>
    <row r="603" spans="1:11" ht="73.5" customHeight="1" x14ac:dyDescent="0.3">
      <c r="A603" s="113"/>
      <c r="B603" s="95"/>
      <c r="C603" s="28" t="s">
        <v>18</v>
      </c>
      <c r="D603" s="27">
        <f t="shared" ref="D603:I607" si="42">D610+D617+D624+D631+D638+D645+D652+D659+D666+D673+D680+D687+D694+D701</f>
        <v>385</v>
      </c>
      <c r="E603" s="27">
        <f t="shared" si="42"/>
        <v>385</v>
      </c>
      <c r="F603" s="27">
        <f t="shared" si="42"/>
        <v>385</v>
      </c>
      <c r="G603" s="27">
        <f t="shared" si="42"/>
        <v>385</v>
      </c>
      <c r="H603" s="27">
        <f t="shared" si="42"/>
        <v>385</v>
      </c>
      <c r="I603" s="32">
        <f>G603/D603*100</f>
        <v>100</v>
      </c>
      <c r="J603" s="32">
        <f>G603/E603*100</f>
        <v>100</v>
      </c>
      <c r="K603" s="32">
        <f>G603/F603*100</f>
        <v>100</v>
      </c>
    </row>
    <row r="604" spans="1:11" ht="37.5" x14ac:dyDescent="0.3">
      <c r="A604" s="113"/>
      <c r="B604" s="95"/>
      <c r="C604" s="26" t="s">
        <v>19</v>
      </c>
      <c r="D604" s="27">
        <f>D611+D618+D625+D632+D639+D646+D653+D660+D667+D674+D681+D688+D695+D702+D709</f>
        <v>3115</v>
      </c>
      <c r="E604" s="27">
        <f>E611+E618+E625+E632+E639+E646+E653+E660+E667+E674+E681+E688+E695+E702+E709</f>
        <v>3115</v>
      </c>
      <c r="F604" s="27">
        <f>F611+F618+F625+F632+F639+F646+F653+F660+F667+F674+F681+F688+F695+F702+F709</f>
        <v>3115</v>
      </c>
      <c r="G604" s="27">
        <f>G611+G618+G625+G632+G639+G646+G653+G660+G667+G674+G681+G688+G695+G702+G709</f>
        <v>3115</v>
      </c>
      <c r="H604" s="27">
        <f>H611+H618+H625+H632+H639+H646+H653+H660+H667+H674+H681+H688+H695+H702+H709</f>
        <v>3115</v>
      </c>
      <c r="I604" s="32">
        <f>G604/D604*100</f>
        <v>100</v>
      </c>
      <c r="J604" s="32">
        <f>G604/E604*100</f>
        <v>100</v>
      </c>
      <c r="K604" s="32">
        <f>G604/F604*100</f>
        <v>100</v>
      </c>
    </row>
    <row r="605" spans="1:11" ht="73.5" customHeight="1" x14ac:dyDescent="0.3">
      <c r="A605" s="113"/>
      <c r="B605" s="95"/>
      <c r="C605" s="28" t="s">
        <v>20</v>
      </c>
      <c r="D605" s="27">
        <f>D604</f>
        <v>3115</v>
      </c>
      <c r="E605" s="27">
        <f>E604</f>
        <v>3115</v>
      </c>
      <c r="F605" s="27">
        <f>F604</f>
        <v>3115</v>
      </c>
      <c r="G605" s="27">
        <f>G604</f>
        <v>3115</v>
      </c>
      <c r="H605" s="27">
        <f>H604</f>
        <v>3115</v>
      </c>
      <c r="I605" s="32">
        <f>G605/D605*100</f>
        <v>100</v>
      </c>
      <c r="J605" s="32">
        <f>G605/E605*100</f>
        <v>100</v>
      </c>
      <c r="K605" s="32">
        <f>G605/F605*100</f>
        <v>100</v>
      </c>
    </row>
    <row r="606" spans="1:11" ht="37.5" customHeight="1" x14ac:dyDescent="0.3">
      <c r="A606" s="113"/>
      <c r="B606" s="95"/>
      <c r="C606" s="26" t="s">
        <v>21</v>
      </c>
      <c r="D606" s="27">
        <f t="shared" si="42"/>
        <v>0</v>
      </c>
      <c r="E606" s="27">
        <f t="shared" si="42"/>
        <v>0</v>
      </c>
      <c r="F606" s="27">
        <f t="shared" si="42"/>
        <v>0</v>
      </c>
      <c r="G606" s="27">
        <f t="shared" si="42"/>
        <v>0</v>
      </c>
      <c r="H606" s="27">
        <f t="shared" si="42"/>
        <v>0</v>
      </c>
      <c r="I606" s="27">
        <f t="shared" si="42"/>
        <v>0</v>
      </c>
      <c r="J606" s="27">
        <f>J613+J620</f>
        <v>0</v>
      </c>
      <c r="K606" s="27">
        <f>K613+K620</f>
        <v>0</v>
      </c>
    </row>
    <row r="607" spans="1:11" ht="56.25" x14ac:dyDescent="0.3">
      <c r="A607" s="114"/>
      <c r="B607" s="96"/>
      <c r="C607" s="26" t="s">
        <v>22</v>
      </c>
      <c r="D607" s="27">
        <f t="shared" si="42"/>
        <v>0</v>
      </c>
      <c r="E607" s="27">
        <f t="shared" si="42"/>
        <v>0</v>
      </c>
      <c r="F607" s="27">
        <f t="shared" si="42"/>
        <v>0</v>
      </c>
      <c r="G607" s="27">
        <f t="shared" si="42"/>
        <v>0</v>
      </c>
      <c r="H607" s="27">
        <f t="shared" si="42"/>
        <v>0</v>
      </c>
      <c r="I607" s="27">
        <f t="shared" si="42"/>
        <v>0</v>
      </c>
      <c r="J607" s="27">
        <f>J614+J621</f>
        <v>0</v>
      </c>
      <c r="K607" s="27">
        <f>K614+K621</f>
        <v>0</v>
      </c>
    </row>
    <row r="608" spans="1:11" ht="18.75" customHeight="1" x14ac:dyDescent="0.3">
      <c r="A608" s="109" t="s">
        <v>108</v>
      </c>
      <c r="B608" s="94" t="s">
        <v>54</v>
      </c>
      <c r="C608" s="23" t="s">
        <v>16</v>
      </c>
      <c r="D608" s="24">
        <f>D609+D611+D613+D614</f>
        <v>552.79999999999995</v>
      </c>
      <c r="E608" s="24">
        <f>E609+E611+E613+E614</f>
        <v>552.79999999999995</v>
      </c>
      <c r="F608" s="24">
        <f>F609+F611+F613+F614</f>
        <v>552.79999999999995</v>
      </c>
      <c r="G608" s="24">
        <f>G609+G611+G613+G614</f>
        <v>480</v>
      </c>
      <c r="H608" s="24">
        <f>H609+H611+H613+H614</f>
        <v>480</v>
      </c>
      <c r="I608" s="25">
        <f>G608/D608*100</f>
        <v>86.830680173661364</v>
      </c>
      <c r="J608" s="25">
        <f>G608/E608*100</f>
        <v>86.830680173661364</v>
      </c>
      <c r="K608" s="25">
        <f>G608/F608*100</f>
        <v>86.830680173661364</v>
      </c>
    </row>
    <row r="609" spans="1:11" ht="27.75" customHeight="1" x14ac:dyDescent="0.3">
      <c r="A609" s="110"/>
      <c r="B609" s="95"/>
      <c r="C609" s="26" t="s">
        <v>17</v>
      </c>
      <c r="D609" s="27">
        <v>552.79999999999995</v>
      </c>
      <c r="E609" s="27">
        <v>552.79999999999995</v>
      </c>
      <c r="F609" s="32">
        <v>552.79999999999995</v>
      </c>
      <c r="G609" s="32">
        <v>480</v>
      </c>
      <c r="H609" s="32">
        <v>480</v>
      </c>
      <c r="I609" s="32">
        <f>G609/D609*100</f>
        <v>86.830680173661364</v>
      </c>
      <c r="J609" s="32">
        <f>G609/E609*100</f>
        <v>86.830680173661364</v>
      </c>
      <c r="K609" s="32">
        <f>G609/F609*100</f>
        <v>86.830680173661364</v>
      </c>
    </row>
    <row r="610" spans="1:11" ht="75.75" customHeight="1" x14ac:dyDescent="0.3">
      <c r="A610" s="110"/>
      <c r="B610" s="95"/>
      <c r="C610" s="28" t="s">
        <v>18</v>
      </c>
      <c r="D610" s="27">
        <v>0</v>
      </c>
      <c r="E610" s="27">
        <v>0</v>
      </c>
      <c r="F610" s="32">
        <v>0</v>
      </c>
      <c r="G610" s="32">
        <v>0</v>
      </c>
      <c r="H610" s="32">
        <v>0</v>
      </c>
      <c r="I610" s="32">
        <v>0</v>
      </c>
      <c r="J610" s="32">
        <v>0</v>
      </c>
      <c r="K610" s="32">
        <v>0</v>
      </c>
    </row>
    <row r="611" spans="1:11" ht="37.5" x14ac:dyDescent="0.3">
      <c r="A611" s="110"/>
      <c r="B611" s="95"/>
      <c r="C611" s="26" t="s">
        <v>19</v>
      </c>
      <c r="D611" s="27">
        <v>0</v>
      </c>
      <c r="E611" s="27">
        <v>0</v>
      </c>
      <c r="F611" s="32">
        <v>0</v>
      </c>
      <c r="G611" s="32">
        <v>0</v>
      </c>
      <c r="H611" s="32">
        <v>0</v>
      </c>
      <c r="I611" s="32">
        <v>0</v>
      </c>
      <c r="J611" s="32">
        <v>0</v>
      </c>
      <c r="K611" s="32">
        <v>0</v>
      </c>
    </row>
    <row r="612" spans="1:11" ht="94.5" customHeight="1" x14ac:dyDescent="0.3">
      <c r="A612" s="110"/>
      <c r="B612" s="95"/>
      <c r="C612" s="28" t="s">
        <v>20</v>
      </c>
      <c r="D612" s="27">
        <v>0</v>
      </c>
      <c r="E612" s="27">
        <v>0</v>
      </c>
      <c r="F612" s="27">
        <v>0</v>
      </c>
      <c r="G612" s="27">
        <v>0</v>
      </c>
      <c r="H612" s="27">
        <v>0</v>
      </c>
      <c r="I612" s="27">
        <v>0</v>
      </c>
      <c r="J612" s="27">
        <v>0</v>
      </c>
      <c r="K612" s="27">
        <v>0</v>
      </c>
    </row>
    <row r="613" spans="1:11" ht="37.5" customHeight="1" x14ac:dyDescent="0.3">
      <c r="A613" s="110"/>
      <c r="B613" s="95"/>
      <c r="C613" s="26" t="s">
        <v>21</v>
      </c>
      <c r="D613" s="27">
        <v>0</v>
      </c>
      <c r="E613" s="27">
        <v>0</v>
      </c>
      <c r="F613" s="32">
        <v>0</v>
      </c>
      <c r="G613" s="32">
        <v>0</v>
      </c>
      <c r="H613" s="32">
        <v>0</v>
      </c>
      <c r="I613" s="32">
        <v>0</v>
      </c>
      <c r="J613" s="32">
        <v>0</v>
      </c>
      <c r="K613" s="32">
        <v>0</v>
      </c>
    </row>
    <row r="614" spans="1:11" ht="56.25" x14ac:dyDescent="0.3">
      <c r="A614" s="111"/>
      <c r="B614" s="96"/>
      <c r="C614" s="26" t="s">
        <v>22</v>
      </c>
      <c r="D614" s="27">
        <v>0</v>
      </c>
      <c r="E614" s="27">
        <v>0</v>
      </c>
      <c r="F614" s="32">
        <v>0</v>
      </c>
      <c r="G614" s="32">
        <v>0</v>
      </c>
      <c r="H614" s="32">
        <v>0</v>
      </c>
      <c r="I614" s="32">
        <v>0</v>
      </c>
      <c r="J614" s="32">
        <v>0</v>
      </c>
      <c r="K614" s="32">
        <v>0</v>
      </c>
    </row>
    <row r="615" spans="1:11" ht="18.75" customHeight="1" x14ac:dyDescent="0.3">
      <c r="A615" s="109" t="s">
        <v>109</v>
      </c>
      <c r="B615" s="94" t="s">
        <v>54</v>
      </c>
      <c r="C615" s="23" t="s">
        <v>16</v>
      </c>
      <c r="D615" s="24">
        <f>D616+D618+D620+D621</f>
        <v>150</v>
      </c>
      <c r="E615" s="24">
        <f>E616+E618+E620+E621</f>
        <v>150</v>
      </c>
      <c r="F615" s="24">
        <f>F616+F618+F620+F621</f>
        <v>150</v>
      </c>
      <c r="G615" s="24">
        <f>G616+G618+G620+G621</f>
        <v>140.5</v>
      </c>
      <c r="H615" s="24">
        <f>H616+H618+H620+H621</f>
        <v>140.5</v>
      </c>
      <c r="I615" s="25">
        <f>G615/D615*100</f>
        <v>93.666666666666671</v>
      </c>
      <c r="J615" s="25">
        <f>G615/E615*100</f>
        <v>93.666666666666671</v>
      </c>
      <c r="K615" s="25">
        <f>G615/F615*100</f>
        <v>93.666666666666671</v>
      </c>
    </row>
    <row r="616" spans="1:11" ht="26.25" customHeight="1" x14ac:dyDescent="0.3">
      <c r="A616" s="110"/>
      <c r="B616" s="95"/>
      <c r="C616" s="26" t="s">
        <v>17</v>
      </c>
      <c r="D616" s="27">
        <v>150</v>
      </c>
      <c r="E616" s="27">
        <v>150</v>
      </c>
      <c r="F616" s="32">
        <v>150</v>
      </c>
      <c r="G616" s="32">
        <v>140.5</v>
      </c>
      <c r="H616" s="32">
        <v>140.5</v>
      </c>
      <c r="I616" s="32">
        <f>G616/D616*100</f>
        <v>93.666666666666671</v>
      </c>
      <c r="J616" s="32">
        <f>G616/E616*100</f>
        <v>93.666666666666671</v>
      </c>
      <c r="K616" s="32">
        <f>G616/F616*100</f>
        <v>93.666666666666671</v>
      </c>
    </row>
    <row r="617" spans="1:11" ht="80.25" customHeight="1" x14ac:dyDescent="0.3">
      <c r="A617" s="110"/>
      <c r="B617" s="95"/>
      <c r="C617" s="28" t="s">
        <v>18</v>
      </c>
      <c r="D617" s="27">
        <v>0</v>
      </c>
      <c r="E617" s="27">
        <v>0</v>
      </c>
      <c r="F617" s="32">
        <v>0</v>
      </c>
      <c r="G617" s="32">
        <v>0</v>
      </c>
      <c r="H617" s="32">
        <v>0</v>
      </c>
      <c r="I617" s="32">
        <v>0</v>
      </c>
      <c r="J617" s="32">
        <v>0</v>
      </c>
      <c r="K617" s="32">
        <v>0</v>
      </c>
    </row>
    <row r="618" spans="1:11" ht="37.5" x14ac:dyDescent="0.3">
      <c r="A618" s="110"/>
      <c r="B618" s="95"/>
      <c r="C618" s="26" t="s">
        <v>19</v>
      </c>
      <c r="D618" s="27">
        <v>0</v>
      </c>
      <c r="E618" s="27">
        <v>0</v>
      </c>
      <c r="F618" s="32">
        <v>0</v>
      </c>
      <c r="G618" s="32">
        <v>0</v>
      </c>
      <c r="H618" s="32">
        <v>0</v>
      </c>
      <c r="I618" s="32">
        <v>0</v>
      </c>
      <c r="J618" s="32">
        <v>0</v>
      </c>
      <c r="K618" s="32">
        <v>0</v>
      </c>
    </row>
    <row r="619" spans="1:11" ht="99.75" customHeight="1" x14ac:dyDescent="0.3">
      <c r="A619" s="110"/>
      <c r="B619" s="95"/>
      <c r="C619" s="28" t="s">
        <v>20</v>
      </c>
      <c r="D619" s="27">
        <v>0</v>
      </c>
      <c r="E619" s="27">
        <v>0</v>
      </c>
      <c r="F619" s="27">
        <v>0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</row>
    <row r="620" spans="1:11" ht="37.5" customHeight="1" x14ac:dyDescent="0.3">
      <c r="A620" s="110"/>
      <c r="B620" s="95"/>
      <c r="C620" s="26" t="s">
        <v>21</v>
      </c>
      <c r="D620" s="27">
        <v>0</v>
      </c>
      <c r="E620" s="27">
        <v>0</v>
      </c>
      <c r="F620" s="32">
        <v>0</v>
      </c>
      <c r="G620" s="32">
        <v>0</v>
      </c>
      <c r="H620" s="32">
        <v>0</v>
      </c>
      <c r="I620" s="32">
        <v>0</v>
      </c>
      <c r="J620" s="32">
        <v>0</v>
      </c>
      <c r="K620" s="32">
        <v>0</v>
      </c>
    </row>
    <row r="621" spans="1:11" ht="56.25" x14ac:dyDescent="0.3">
      <c r="A621" s="111"/>
      <c r="B621" s="96"/>
      <c r="C621" s="26" t="s">
        <v>22</v>
      </c>
      <c r="D621" s="27">
        <v>0</v>
      </c>
      <c r="E621" s="27">
        <v>0</v>
      </c>
      <c r="F621" s="32">
        <v>0</v>
      </c>
      <c r="G621" s="32">
        <v>0</v>
      </c>
      <c r="H621" s="32">
        <v>0</v>
      </c>
      <c r="I621" s="32">
        <v>0</v>
      </c>
      <c r="J621" s="32">
        <v>0</v>
      </c>
      <c r="K621" s="32">
        <v>0</v>
      </c>
    </row>
    <row r="622" spans="1:11" ht="18.75" customHeight="1" x14ac:dyDescent="0.3">
      <c r="A622" s="100" t="s">
        <v>110</v>
      </c>
      <c r="B622" s="94" t="s">
        <v>54</v>
      </c>
      <c r="C622" s="23" t="s">
        <v>16</v>
      </c>
      <c r="D622" s="24">
        <f>D623+D625+D627+D628</f>
        <v>150</v>
      </c>
      <c r="E622" s="24">
        <f>E623+E625+E627+E628</f>
        <v>150</v>
      </c>
      <c r="F622" s="24">
        <f>F623+F625+F627+F628</f>
        <v>150</v>
      </c>
      <c r="G622" s="24">
        <f>G623+G625+G627+G628</f>
        <v>150</v>
      </c>
      <c r="H622" s="24">
        <f>H623+H625+H627+H628</f>
        <v>150</v>
      </c>
      <c r="I622" s="25">
        <v>0</v>
      </c>
      <c r="J622" s="25">
        <v>0</v>
      </c>
      <c r="K622" s="25">
        <v>0</v>
      </c>
    </row>
    <row r="623" spans="1:11" x14ac:dyDescent="0.3">
      <c r="A623" s="101"/>
      <c r="B623" s="95"/>
      <c r="C623" s="26" t="s">
        <v>17</v>
      </c>
      <c r="D623" s="27">
        <v>150</v>
      </c>
      <c r="E623" s="27">
        <v>150</v>
      </c>
      <c r="F623" s="32">
        <v>150</v>
      </c>
      <c r="G623" s="32">
        <v>150</v>
      </c>
      <c r="H623" s="32">
        <v>150</v>
      </c>
      <c r="I623" s="25">
        <v>0</v>
      </c>
      <c r="J623" s="25">
        <v>0</v>
      </c>
      <c r="K623" s="25">
        <v>0</v>
      </c>
    </row>
    <row r="624" spans="1:11" ht="75" x14ac:dyDescent="0.3">
      <c r="A624" s="101"/>
      <c r="B624" s="95"/>
      <c r="C624" s="28" t="s">
        <v>18</v>
      </c>
      <c r="D624" s="27">
        <v>0</v>
      </c>
      <c r="E624" s="27">
        <v>0</v>
      </c>
      <c r="F624" s="32">
        <v>0</v>
      </c>
      <c r="G624" s="32">
        <v>0</v>
      </c>
      <c r="H624" s="32">
        <v>0</v>
      </c>
      <c r="I624" s="32">
        <v>0</v>
      </c>
      <c r="J624" s="32">
        <v>0</v>
      </c>
      <c r="K624" s="32">
        <v>0</v>
      </c>
    </row>
    <row r="625" spans="1:11" ht="37.5" x14ac:dyDescent="0.3">
      <c r="A625" s="101"/>
      <c r="B625" s="95"/>
      <c r="C625" s="26" t="s">
        <v>19</v>
      </c>
      <c r="D625" s="27">
        <v>0</v>
      </c>
      <c r="E625" s="27">
        <v>0</v>
      </c>
      <c r="F625" s="32">
        <v>0</v>
      </c>
      <c r="G625" s="32">
        <v>0</v>
      </c>
      <c r="H625" s="32">
        <v>0</v>
      </c>
      <c r="I625" s="32">
        <v>0</v>
      </c>
      <c r="J625" s="32">
        <v>0</v>
      </c>
      <c r="K625" s="32">
        <v>0</v>
      </c>
    </row>
    <row r="626" spans="1:11" ht="75" x14ac:dyDescent="0.3">
      <c r="A626" s="101"/>
      <c r="B626" s="95"/>
      <c r="C626" s="28" t="s">
        <v>20</v>
      </c>
      <c r="D626" s="27">
        <v>0</v>
      </c>
      <c r="E626" s="27">
        <v>0</v>
      </c>
      <c r="F626" s="27">
        <v>0</v>
      </c>
      <c r="G626" s="27">
        <v>0</v>
      </c>
      <c r="H626" s="27">
        <v>0</v>
      </c>
      <c r="I626" s="27">
        <v>0</v>
      </c>
      <c r="J626" s="27">
        <v>0</v>
      </c>
      <c r="K626" s="27">
        <v>0</v>
      </c>
    </row>
    <row r="627" spans="1:11" ht="37.5" customHeight="1" x14ac:dyDescent="0.3">
      <c r="A627" s="101"/>
      <c r="B627" s="95"/>
      <c r="C627" s="26" t="s">
        <v>21</v>
      </c>
      <c r="D627" s="27">
        <v>0</v>
      </c>
      <c r="E627" s="27">
        <v>0</v>
      </c>
      <c r="F627" s="32">
        <v>0</v>
      </c>
      <c r="G627" s="32">
        <v>0</v>
      </c>
      <c r="H627" s="32">
        <v>0</v>
      </c>
      <c r="I627" s="32">
        <v>0</v>
      </c>
      <c r="J627" s="32">
        <v>0</v>
      </c>
      <c r="K627" s="32">
        <v>0</v>
      </c>
    </row>
    <row r="628" spans="1:11" ht="61.5" customHeight="1" x14ac:dyDescent="0.3">
      <c r="A628" s="102"/>
      <c r="B628" s="96"/>
      <c r="C628" s="26" t="s">
        <v>22</v>
      </c>
      <c r="D628" s="27">
        <v>0</v>
      </c>
      <c r="E628" s="27">
        <v>0</v>
      </c>
      <c r="F628" s="32">
        <v>0</v>
      </c>
      <c r="G628" s="32">
        <v>0</v>
      </c>
      <c r="H628" s="32">
        <v>0</v>
      </c>
      <c r="I628" s="32">
        <v>0</v>
      </c>
      <c r="J628" s="32">
        <v>0</v>
      </c>
      <c r="K628" s="32">
        <v>0</v>
      </c>
    </row>
    <row r="629" spans="1:11" ht="61.5" customHeight="1" x14ac:dyDescent="0.3">
      <c r="A629" s="100" t="s">
        <v>111</v>
      </c>
      <c r="B629" s="94" t="s">
        <v>54</v>
      </c>
      <c r="C629" s="23" t="s">
        <v>16</v>
      </c>
      <c r="D629" s="24">
        <f>D630+D632+D634+D635</f>
        <v>0</v>
      </c>
      <c r="E629" s="24">
        <f>E630+E632+E634+E635</f>
        <v>0</v>
      </c>
      <c r="F629" s="24">
        <f>F630+F632+F634+F635</f>
        <v>0</v>
      </c>
      <c r="G629" s="24">
        <f>G630+G632+G634+G635</f>
        <v>0</v>
      </c>
      <c r="H629" s="24">
        <f>H630+H632+H634+H635</f>
        <v>0</v>
      </c>
      <c r="I629" s="25">
        <v>0</v>
      </c>
      <c r="J629" s="25">
        <v>0</v>
      </c>
      <c r="K629" s="25">
        <v>0</v>
      </c>
    </row>
    <row r="630" spans="1:11" ht="61.5" customHeight="1" x14ac:dyDescent="0.3">
      <c r="A630" s="101"/>
      <c r="B630" s="95"/>
      <c r="C630" s="26" t="s">
        <v>17</v>
      </c>
      <c r="D630" s="27">
        <v>0</v>
      </c>
      <c r="E630" s="27">
        <v>0</v>
      </c>
      <c r="F630" s="32">
        <v>0</v>
      </c>
      <c r="G630" s="32">
        <v>0</v>
      </c>
      <c r="H630" s="32">
        <v>0</v>
      </c>
      <c r="I630" s="25">
        <v>0</v>
      </c>
      <c r="J630" s="25">
        <v>0</v>
      </c>
      <c r="K630" s="25">
        <v>0</v>
      </c>
    </row>
    <row r="631" spans="1:11" ht="73.5" customHeight="1" x14ac:dyDescent="0.3">
      <c r="A631" s="101"/>
      <c r="B631" s="95"/>
      <c r="C631" s="28" t="s">
        <v>18</v>
      </c>
      <c r="D631" s="27">
        <v>0</v>
      </c>
      <c r="E631" s="27">
        <v>0</v>
      </c>
      <c r="F631" s="32">
        <v>0</v>
      </c>
      <c r="G631" s="32">
        <v>0</v>
      </c>
      <c r="H631" s="32">
        <v>0</v>
      </c>
      <c r="I631" s="25">
        <v>0</v>
      </c>
      <c r="J631" s="25">
        <v>0</v>
      </c>
      <c r="K631" s="25">
        <v>0</v>
      </c>
    </row>
    <row r="632" spans="1:11" ht="61.5" customHeight="1" x14ac:dyDescent="0.3">
      <c r="A632" s="101"/>
      <c r="B632" s="95"/>
      <c r="C632" s="26" t="s">
        <v>19</v>
      </c>
      <c r="D632" s="27">
        <v>0</v>
      </c>
      <c r="E632" s="27">
        <v>0</v>
      </c>
      <c r="F632" s="32">
        <v>0</v>
      </c>
      <c r="G632" s="32">
        <v>0</v>
      </c>
      <c r="H632" s="32">
        <v>0</v>
      </c>
      <c r="I632" s="25">
        <v>0</v>
      </c>
      <c r="J632" s="25">
        <v>0</v>
      </c>
      <c r="K632" s="25">
        <v>0</v>
      </c>
    </row>
    <row r="633" spans="1:11" ht="69.75" customHeight="1" x14ac:dyDescent="0.3">
      <c r="A633" s="101"/>
      <c r="B633" s="95"/>
      <c r="C633" s="28" t="s">
        <v>20</v>
      </c>
      <c r="D633" s="27">
        <v>0</v>
      </c>
      <c r="E633" s="27">
        <v>0</v>
      </c>
      <c r="F633" s="27">
        <v>0</v>
      </c>
      <c r="G633" s="27">
        <v>0</v>
      </c>
      <c r="H633" s="27">
        <v>0</v>
      </c>
      <c r="I633" s="25">
        <v>0</v>
      </c>
      <c r="J633" s="25">
        <v>0</v>
      </c>
      <c r="K633" s="25">
        <v>0</v>
      </c>
    </row>
    <row r="634" spans="1:11" ht="37.5" customHeight="1" x14ac:dyDescent="0.3">
      <c r="A634" s="101"/>
      <c r="B634" s="95"/>
      <c r="C634" s="26" t="s">
        <v>21</v>
      </c>
      <c r="D634" s="27">
        <v>0</v>
      </c>
      <c r="E634" s="27">
        <v>0</v>
      </c>
      <c r="F634" s="32">
        <v>0</v>
      </c>
      <c r="G634" s="32">
        <v>0</v>
      </c>
      <c r="H634" s="32">
        <v>0</v>
      </c>
      <c r="I634" s="32">
        <v>0</v>
      </c>
      <c r="J634" s="32">
        <v>0</v>
      </c>
      <c r="K634" s="32">
        <v>0</v>
      </c>
    </row>
    <row r="635" spans="1:11" ht="61.5" customHeight="1" x14ac:dyDescent="0.3">
      <c r="A635" s="102"/>
      <c r="B635" s="96"/>
      <c r="C635" s="26" t="s">
        <v>22</v>
      </c>
      <c r="D635" s="27">
        <v>0</v>
      </c>
      <c r="E635" s="27">
        <v>0</v>
      </c>
      <c r="F635" s="32">
        <v>0</v>
      </c>
      <c r="G635" s="32">
        <v>0</v>
      </c>
      <c r="H635" s="32">
        <v>0</v>
      </c>
      <c r="I635" s="32">
        <v>0</v>
      </c>
      <c r="J635" s="32">
        <v>0</v>
      </c>
      <c r="K635" s="32">
        <v>0</v>
      </c>
    </row>
    <row r="636" spans="1:11" ht="18.75" customHeight="1" x14ac:dyDescent="0.3">
      <c r="A636" s="100" t="s">
        <v>112</v>
      </c>
      <c r="B636" s="94" t="s">
        <v>54</v>
      </c>
      <c r="C636" s="23" t="s">
        <v>16</v>
      </c>
      <c r="D636" s="24">
        <f>D637+D639+D641+D642</f>
        <v>300</v>
      </c>
      <c r="E636" s="24">
        <f>E637+E639+E641+E642</f>
        <v>300</v>
      </c>
      <c r="F636" s="24">
        <f>F637+F639+F641+F642</f>
        <v>300</v>
      </c>
      <c r="G636" s="24">
        <f>G637+G639+G641+G642</f>
        <v>269.5</v>
      </c>
      <c r="H636" s="24">
        <f>H637+H639+H641+H642</f>
        <v>269.5</v>
      </c>
      <c r="I636" s="25">
        <v>0</v>
      </c>
      <c r="J636" s="25">
        <v>0</v>
      </c>
      <c r="K636" s="25">
        <v>0</v>
      </c>
    </row>
    <row r="637" spans="1:11" x14ac:dyDescent="0.3">
      <c r="A637" s="101"/>
      <c r="B637" s="95"/>
      <c r="C637" s="26" t="s">
        <v>17</v>
      </c>
      <c r="D637" s="27">
        <v>300</v>
      </c>
      <c r="E637" s="27">
        <v>300</v>
      </c>
      <c r="F637" s="32">
        <v>300</v>
      </c>
      <c r="G637" s="32">
        <v>269.5</v>
      </c>
      <c r="H637" s="32">
        <v>269.5</v>
      </c>
      <c r="I637" s="25">
        <v>0</v>
      </c>
      <c r="J637" s="25">
        <v>0</v>
      </c>
      <c r="K637" s="25">
        <v>0</v>
      </c>
    </row>
    <row r="638" spans="1:11" ht="61.5" customHeight="1" x14ac:dyDescent="0.3">
      <c r="A638" s="101"/>
      <c r="B638" s="95"/>
      <c r="C638" s="28" t="s">
        <v>18</v>
      </c>
      <c r="D638" s="27">
        <v>0</v>
      </c>
      <c r="E638" s="27">
        <v>0</v>
      </c>
      <c r="F638" s="32">
        <v>0</v>
      </c>
      <c r="G638" s="32">
        <v>0</v>
      </c>
      <c r="H638" s="32">
        <v>0</v>
      </c>
      <c r="I638" s="32">
        <v>0</v>
      </c>
      <c r="J638" s="32">
        <v>0</v>
      </c>
      <c r="K638" s="32">
        <v>0</v>
      </c>
    </row>
    <row r="639" spans="1:11" ht="61.5" customHeight="1" x14ac:dyDescent="0.3">
      <c r="A639" s="101"/>
      <c r="B639" s="95"/>
      <c r="C639" s="26" t="s">
        <v>19</v>
      </c>
      <c r="D639" s="27">
        <v>0</v>
      </c>
      <c r="E639" s="27">
        <v>0</v>
      </c>
      <c r="F639" s="32">
        <v>0</v>
      </c>
      <c r="G639" s="32">
        <v>0</v>
      </c>
      <c r="H639" s="32">
        <v>0</v>
      </c>
      <c r="I639" s="32">
        <v>0</v>
      </c>
      <c r="J639" s="32">
        <v>0</v>
      </c>
      <c r="K639" s="32">
        <v>0</v>
      </c>
    </row>
    <row r="640" spans="1:11" ht="61.5" customHeight="1" x14ac:dyDescent="0.3">
      <c r="A640" s="101"/>
      <c r="B640" s="95"/>
      <c r="C640" s="28" t="s">
        <v>20</v>
      </c>
      <c r="D640" s="27">
        <v>0</v>
      </c>
      <c r="E640" s="27">
        <v>0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</row>
    <row r="641" spans="1:11" ht="61.5" customHeight="1" x14ac:dyDescent="0.3">
      <c r="A641" s="101"/>
      <c r="B641" s="95"/>
      <c r="C641" s="26" t="s">
        <v>21</v>
      </c>
      <c r="D641" s="27">
        <v>0</v>
      </c>
      <c r="E641" s="27">
        <v>0</v>
      </c>
      <c r="F641" s="32">
        <v>0</v>
      </c>
      <c r="G641" s="32">
        <v>0</v>
      </c>
      <c r="H641" s="32">
        <v>0</v>
      </c>
      <c r="I641" s="32">
        <v>0</v>
      </c>
      <c r="J641" s="32">
        <v>0</v>
      </c>
      <c r="K641" s="32">
        <v>0</v>
      </c>
    </row>
    <row r="642" spans="1:11" ht="61.5" customHeight="1" x14ac:dyDescent="0.3">
      <c r="A642" s="102"/>
      <c r="B642" s="96"/>
      <c r="C642" s="26" t="s">
        <v>22</v>
      </c>
      <c r="D642" s="27">
        <v>0</v>
      </c>
      <c r="E642" s="27">
        <v>0</v>
      </c>
      <c r="F642" s="32">
        <v>0</v>
      </c>
      <c r="G642" s="32">
        <v>0</v>
      </c>
      <c r="H642" s="32">
        <v>0</v>
      </c>
      <c r="I642" s="32">
        <v>0</v>
      </c>
      <c r="J642" s="32">
        <v>0</v>
      </c>
      <c r="K642" s="32">
        <v>0</v>
      </c>
    </row>
    <row r="643" spans="1:11" x14ac:dyDescent="0.3">
      <c r="A643" s="100" t="s">
        <v>113</v>
      </c>
      <c r="B643" s="94" t="s">
        <v>54</v>
      </c>
      <c r="C643" s="23" t="s">
        <v>16</v>
      </c>
      <c r="D643" s="24">
        <f>D644+D646+D648+D649</f>
        <v>280</v>
      </c>
      <c r="E643" s="24">
        <f>E644+E646+E648+E649</f>
        <v>280</v>
      </c>
      <c r="F643" s="24">
        <f>F644+F646+F648+F649</f>
        <v>280</v>
      </c>
      <c r="G643" s="24">
        <f>G644+G646+G648+G649</f>
        <v>280</v>
      </c>
      <c r="H643" s="24">
        <f>H644+H646+H648+H649</f>
        <v>280</v>
      </c>
      <c r="I643" s="25">
        <f>G643/D643*100</f>
        <v>100</v>
      </c>
      <c r="J643" s="25">
        <f>G643/E643*100</f>
        <v>100</v>
      </c>
      <c r="K643" s="25">
        <f>G643/F643*100</f>
        <v>100</v>
      </c>
    </row>
    <row r="644" spans="1:11" x14ac:dyDescent="0.3">
      <c r="A644" s="101"/>
      <c r="B644" s="95"/>
      <c r="C644" s="26" t="s">
        <v>17</v>
      </c>
      <c r="D644" s="27">
        <v>30.8</v>
      </c>
      <c r="E644" s="27">
        <v>30.8</v>
      </c>
      <c r="F644" s="32">
        <v>30.8</v>
      </c>
      <c r="G644" s="32">
        <v>30.8</v>
      </c>
      <c r="H644" s="32">
        <v>30.8</v>
      </c>
      <c r="I644" s="32">
        <f>G644/D644*100</f>
        <v>100</v>
      </c>
      <c r="J644" s="32">
        <f>G644/E644*100</f>
        <v>100</v>
      </c>
      <c r="K644" s="32">
        <f>G644/F644*100</f>
        <v>100</v>
      </c>
    </row>
    <row r="645" spans="1:11" ht="61.5" customHeight="1" x14ac:dyDescent="0.3">
      <c r="A645" s="101"/>
      <c r="B645" s="95"/>
      <c r="C645" s="28" t="s">
        <v>18</v>
      </c>
      <c r="D645" s="27">
        <f t="shared" ref="D645:I645" si="43">D644</f>
        <v>30.8</v>
      </c>
      <c r="E645" s="27">
        <f t="shared" si="43"/>
        <v>30.8</v>
      </c>
      <c r="F645" s="27">
        <f t="shared" si="43"/>
        <v>30.8</v>
      </c>
      <c r="G645" s="27">
        <f t="shared" si="43"/>
        <v>30.8</v>
      </c>
      <c r="H645" s="27">
        <f t="shared" si="43"/>
        <v>30.8</v>
      </c>
      <c r="I645" s="27">
        <f t="shared" si="43"/>
        <v>100</v>
      </c>
      <c r="J645" s="32">
        <f>G645/E645*100</f>
        <v>100</v>
      </c>
      <c r="K645" s="32">
        <f>G645/F645*100</f>
        <v>100</v>
      </c>
    </row>
    <row r="646" spans="1:11" ht="61.5" customHeight="1" x14ac:dyDescent="0.3">
      <c r="A646" s="101"/>
      <c r="B646" s="95"/>
      <c r="C646" s="26" t="s">
        <v>19</v>
      </c>
      <c r="D646" s="27">
        <v>249.2</v>
      </c>
      <c r="E646" s="27">
        <v>249.2</v>
      </c>
      <c r="F646" s="32">
        <v>249.2</v>
      </c>
      <c r="G646" s="32">
        <v>249.2</v>
      </c>
      <c r="H646" s="32">
        <v>249.2</v>
      </c>
      <c r="I646" s="27">
        <f>I645</f>
        <v>100</v>
      </c>
      <c r="J646" s="32">
        <f>G646/E646*100</f>
        <v>100</v>
      </c>
      <c r="K646" s="32">
        <f>G646/F646*100</f>
        <v>100</v>
      </c>
    </row>
    <row r="647" spans="1:11" ht="61.5" customHeight="1" x14ac:dyDescent="0.3">
      <c r="A647" s="101"/>
      <c r="B647" s="95"/>
      <c r="C647" s="28" t="s">
        <v>20</v>
      </c>
      <c r="D647" s="27">
        <f>D646</f>
        <v>249.2</v>
      </c>
      <c r="E647" s="27">
        <f>E646</f>
        <v>249.2</v>
      </c>
      <c r="F647" s="27">
        <f>F646</f>
        <v>249.2</v>
      </c>
      <c r="G647" s="27">
        <f>G646</f>
        <v>249.2</v>
      </c>
      <c r="H647" s="27">
        <f>H646</f>
        <v>249.2</v>
      </c>
      <c r="I647" s="27">
        <f>I646</f>
        <v>100</v>
      </c>
      <c r="J647" s="32">
        <f>G647/E647*100</f>
        <v>100</v>
      </c>
      <c r="K647" s="32">
        <f>G647/F647*100</f>
        <v>100</v>
      </c>
    </row>
    <row r="648" spans="1:11" ht="61.5" customHeight="1" x14ac:dyDescent="0.3">
      <c r="A648" s="101"/>
      <c r="B648" s="95"/>
      <c r="C648" s="26" t="s">
        <v>21</v>
      </c>
      <c r="D648" s="27">
        <v>0</v>
      </c>
      <c r="E648" s="27">
        <v>0</v>
      </c>
      <c r="F648" s="32">
        <v>0</v>
      </c>
      <c r="G648" s="32">
        <v>0</v>
      </c>
      <c r="H648" s="32">
        <v>0</v>
      </c>
      <c r="I648" s="32">
        <v>0</v>
      </c>
      <c r="J648" s="32">
        <v>0</v>
      </c>
      <c r="K648" s="32">
        <v>0</v>
      </c>
    </row>
    <row r="649" spans="1:11" ht="61.5" customHeight="1" x14ac:dyDescent="0.3">
      <c r="A649" s="102"/>
      <c r="B649" s="96"/>
      <c r="C649" s="26" t="s">
        <v>22</v>
      </c>
      <c r="D649" s="27">
        <v>0</v>
      </c>
      <c r="E649" s="27">
        <v>0</v>
      </c>
      <c r="F649" s="32">
        <v>0</v>
      </c>
      <c r="G649" s="32">
        <v>0</v>
      </c>
      <c r="H649" s="32">
        <v>0</v>
      </c>
      <c r="I649" s="32">
        <v>0</v>
      </c>
      <c r="J649" s="32">
        <v>0</v>
      </c>
      <c r="K649" s="32">
        <v>0</v>
      </c>
    </row>
    <row r="650" spans="1:11" x14ac:dyDescent="0.3">
      <c r="A650" s="100" t="s">
        <v>114</v>
      </c>
      <c r="B650" s="94" t="s">
        <v>54</v>
      </c>
      <c r="C650" s="23" t="s">
        <v>16</v>
      </c>
      <c r="D650" s="24">
        <f>D651+D653+D655+D656</f>
        <v>650</v>
      </c>
      <c r="E650" s="24">
        <f>E651+E653+E655+E656</f>
        <v>650</v>
      </c>
      <c r="F650" s="24">
        <f>F651+F653+F655+F656</f>
        <v>650</v>
      </c>
      <c r="G650" s="24">
        <f>G651+G653+G655+G656</f>
        <v>650</v>
      </c>
      <c r="H650" s="24">
        <f>H651+H653+H655+H656</f>
        <v>650</v>
      </c>
      <c r="I650" s="25">
        <f>G650/D650*100</f>
        <v>100</v>
      </c>
      <c r="J650" s="25">
        <f>G650/E650*100</f>
        <v>100</v>
      </c>
      <c r="K650" s="25">
        <f>G650/F650*100</f>
        <v>100</v>
      </c>
    </row>
    <row r="651" spans="1:11" x14ac:dyDescent="0.3">
      <c r="A651" s="101"/>
      <c r="B651" s="95"/>
      <c r="C651" s="26" t="s">
        <v>17</v>
      </c>
      <c r="D651" s="27">
        <v>71.5</v>
      </c>
      <c r="E651" s="27">
        <v>71.5</v>
      </c>
      <c r="F651" s="32">
        <v>71.5</v>
      </c>
      <c r="G651" s="32">
        <v>71.5</v>
      </c>
      <c r="H651" s="32">
        <v>71.5</v>
      </c>
      <c r="I651" s="32">
        <f>G651/D651*100</f>
        <v>100</v>
      </c>
      <c r="J651" s="32">
        <f>G651/E651*100</f>
        <v>100</v>
      </c>
      <c r="K651" s="32">
        <f>G651/F651*100</f>
        <v>100</v>
      </c>
    </row>
    <row r="652" spans="1:11" ht="77.25" customHeight="1" x14ac:dyDescent="0.3">
      <c r="A652" s="101"/>
      <c r="B652" s="95"/>
      <c r="C652" s="28" t="s">
        <v>18</v>
      </c>
      <c r="D652" s="27">
        <f>D651</f>
        <v>71.5</v>
      </c>
      <c r="E652" s="27">
        <f>E651</f>
        <v>71.5</v>
      </c>
      <c r="F652" s="27">
        <f>F651</f>
        <v>71.5</v>
      </c>
      <c r="G652" s="27">
        <f>G651</f>
        <v>71.5</v>
      </c>
      <c r="H652" s="27">
        <f>H651</f>
        <v>71.5</v>
      </c>
      <c r="I652" s="32">
        <f>G652/D652*100</f>
        <v>100</v>
      </c>
      <c r="J652" s="32">
        <f>G652/E652*100</f>
        <v>100</v>
      </c>
      <c r="K652" s="32">
        <f>G652/F652*100</f>
        <v>100</v>
      </c>
    </row>
    <row r="653" spans="1:11" ht="61.5" customHeight="1" x14ac:dyDescent="0.3">
      <c r="A653" s="101"/>
      <c r="B653" s="95"/>
      <c r="C653" s="26" t="s">
        <v>19</v>
      </c>
      <c r="D653" s="27">
        <v>578.5</v>
      </c>
      <c r="E653" s="27">
        <v>578.5</v>
      </c>
      <c r="F653" s="32">
        <v>578.5</v>
      </c>
      <c r="G653" s="32">
        <v>578.5</v>
      </c>
      <c r="H653" s="32">
        <v>578.5</v>
      </c>
      <c r="I653" s="32">
        <f>G653/D653*100</f>
        <v>100</v>
      </c>
      <c r="J653" s="32">
        <f>G653/E653*100</f>
        <v>100</v>
      </c>
      <c r="K653" s="32">
        <f>G653/F653*100</f>
        <v>100</v>
      </c>
    </row>
    <row r="654" spans="1:11" ht="72" customHeight="1" x14ac:dyDescent="0.3">
      <c r="A654" s="101"/>
      <c r="B654" s="95"/>
      <c r="C654" s="28" t="s">
        <v>20</v>
      </c>
      <c r="D654" s="27">
        <f>D653</f>
        <v>578.5</v>
      </c>
      <c r="E654" s="27">
        <f>E653</f>
        <v>578.5</v>
      </c>
      <c r="F654" s="27">
        <f>F653</f>
        <v>578.5</v>
      </c>
      <c r="G654" s="27">
        <f>G653</f>
        <v>578.5</v>
      </c>
      <c r="H654" s="27">
        <f>H653</f>
        <v>578.5</v>
      </c>
      <c r="I654" s="32">
        <f>G654/D654*100</f>
        <v>100</v>
      </c>
      <c r="J654" s="32">
        <f>G654/E654*100</f>
        <v>100</v>
      </c>
      <c r="K654" s="32">
        <f>G654/F654*100</f>
        <v>100</v>
      </c>
    </row>
    <row r="655" spans="1:11" ht="61.5" customHeight="1" x14ac:dyDescent="0.3">
      <c r="A655" s="101"/>
      <c r="B655" s="95"/>
      <c r="C655" s="26" t="s">
        <v>21</v>
      </c>
      <c r="D655" s="27">
        <v>0</v>
      </c>
      <c r="E655" s="27">
        <v>0</v>
      </c>
      <c r="F655" s="32">
        <v>0</v>
      </c>
      <c r="G655" s="32">
        <v>0</v>
      </c>
      <c r="H655" s="32">
        <v>0</v>
      </c>
      <c r="I655" s="32">
        <v>0</v>
      </c>
      <c r="J655" s="32">
        <v>0</v>
      </c>
      <c r="K655" s="32">
        <v>0</v>
      </c>
    </row>
    <row r="656" spans="1:11" ht="61.5" customHeight="1" x14ac:dyDescent="0.3">
      <c r="A656" s="102"/>
      <c r="B656" s="96"/>
      <c r="C656" s="26" t="s">
        <v>22</v>
      </c>
      <c r="D656" s="27">
        <v>0</v>
      </c>
      <c r="E656" s="27">
        <v>0</v>
      </c>
      <c r="F656" s="32">
        <v>0</v>
      </c>
      <c r="G656" s="32">
        <v>0</v>
      </c>
      <c r="H656" s="32">
        <v>0</v>
      </c>
      <c r="I656" s="32">
        <v>0</v>
      </c>
      <c r="J656" s="32">
        <v>0</v>
      </c>
      <c r="K656" s="32">
        <v>0</v>
      </c>
    </row>
    <row r="657" spans="1:11" x14ac:dyDescent="0.3">
      <c r="A657" s="100" t="s">
        <v>115</v>
      </c>
      <c r="B657" s="94" t="s">
        <v>54</v>
      </c>
      <c r="C657" s="23" t="s">
        <v>16</v>
      </c>
      <c r="D657" s="24">
        <f>D658+D660+D662+D663</f>
        <v>350</v>
      </c>
      <c r="E657" s="24">
        <f>E658+E660+E662+E663</f>
        <v>350</v>
      </c>
      <c r="F657" s="24">
        <f>F658+F660+F662+F663</f>
        <v>350</v>
      </c>
      <c r="G657" s="24">
        <f>G658+G660+G662+G663</f>
        <v>350</v>
      </c>
      <c r="H657" s="24">
        <f>H658+H660+H662+H663</f>
        <v>350</v>
      </c>
      <c r="I657" s="25">
        <f>G657/D657*100</f>
        <v>100</v>
      </c>
      <c r="J657" s="25">
        <f>G657/E657*100</f>
        <v>100</v>
      </c>
      <c r="K657" s="25">
        <f>G657/F657*100</f>
        <v>100</v>
      </c>
    </row>
    <row r="658" spans="1:11" x14ac:dyDescent="0.3">
      <c r="A658" s="101"/>
      <c r="B658" s="95"/>
      <c r="C658" s="26" t="s">
        <v>17</v>
      </c>
      <c r="D658" s="27">
        <v>38.5</v>
      </c>
      <c r="E658" s="27">
        <v>38.5</v>
      </c>
      <c r="F658" s="32">
        <v>38.5</v>
      </c>
      <c r="G658" s="32">
        <v>38.5</v>
      </c>
      <c r="H658" s="32">
        <v>38.5</v>
      </c>
      <c r="I658" s="25">
        <f>G658/D658*100</f>
        <v>100</v>
      </c>
      <c r="J658" s="25">
        <f>G658/E658*100</f>
        <v>100</v>
      </c>
      <c r="K658" s="25">
        <f>G658/F658*100</f>
        <v>100</v>
      </c>
    </row>
    <row r="659" spans="1:11" ht="61.5" customHeight="1" x14ac:dyDescent="0.3">
      <c r="A659" s="101"/>
      <c r="B659" s="95"/>
      <c r="C659" s="28" t="s">
        <v>18</v>
      </c>
      <c r="D659" s="27">
        <f>D658</f>
        <v>38.5</v>
      </c>
      <c r="E659" s="27">
        <f>E658</f>
        <v>38.5</v>
      </c>
      <c r="F659" s="27">
        <f>F658</f>
        <v>38.5</v>
      </c>
      <c r="G659" s="27">
        <f>G658</f>
        <v>38.5</v>
      </c>
      <c r="H659" s="27">
        <f>H658</f>
        <v>38.5</v>
      </c>
      <c r="I659" s="25">
        <f>G659/D659*100</f>
        <v>100</v>
      </c>
      <c r="J659" s="25">
        <f>G659/E659*100</f>
        <v>100</v>
      </c>
      <c r="K659" s="25">
        <v>0</v>
      </c>
    </row>
    <row r="660" spans="1:11" ht="61.5" customHeight="1" x14ac:dyDescent="0.3">
      <c r="A660" s="101"/>
      <c r="B660" s="95"/>
      <c r="C660" s="26" t="s">
        <v>19</v>
      </c>
      <c r="D660" s="27">
        <v>311.5</v>
      </c>
      <c r="E660" s="27">
        <v>311.5</v>
      </c>
      <c r="F660" s="32">
        <v>311.5</v>
      </c>
      <c r="G660" s="32">
        <v>311.5</v>
      </c>
      <c r="H660" s="32">
        <v>311.5</v>
      </c>
      <c r="I660" s="25">
        <f>G660/D660*100</f>
        <v>100</v>
      </c>
      <c r="J660" s="25">
        <f>G660/E660*100</f>
        <v>100</v>
      </c>
      <c r="K660" s="25">
        <f>G660/F660*100</f>
        <v>100</v>
      </c>
    </row>
    <row r="661" spans="1:11" ht="61.5" customHeight="1" x14ac:dyDescent="0.3">
      <c r="A661" s="101"/>
      <c r="B661" s="95"/>
      <c r="C661" s="28" t="s">
        <v>20</v>
      </c>
      <c r="D661" s="27">
        <f>D660</f>
        <v>311.5</v>
      </c>
      <c r="E661" s="27">
        <f>E660</f>
        <v>311.5</v>
      </c>
      <c r="F661" s="27">
        <f>F660</f>
        <v>311.5</v>
      </c>
      <c r="G661" s="27">
        <f>G660</f>
        <v>311.5</v>
      </c>
      <c r="H661" s="27">
        <f>H660</f>
        <v>311.5</v>
      </c>
      <c r="I661" s="25">
        <f>G661/D661*100</f>
        <v>100</v>
      </c>
      <c r="J661" s="25">
        <f>G661/E661*100</f>
        <v>100</v>
      </c>
      <c r="K661" s="25">
        <f>G661/F661*100</f>
        <v>100</v>
      </c>
    </row>
    <row r="662" spans="1:11" ht="61.5" customHeight="1" x14ac:dyDescent="0.3">
      <c r="A662" s="101"/>
      <c r="B662" s="95"/>
      <c r="C662" s="26" t="s">
        <v>21</v>
      </c>
      <c r="D662" s="27">
        <v>0</v>
      </c>
      <c r="E662" s="27">
        <v>0</v>
      </c>
      <c r="F662" s="32">
        <v>0</v>
      </c>
      <c r="G662" s="32">
        <v>0</v>
      </c>
      <c r="H662" s="32">
        <v>0</v>
      </c>
      <c r="I662" s="32">
        <v>0</v>
      </c>
      <c r="J662" s="25">
        <v>0</v>
      </c>
      <c r="K662" s="32">
        <v>0</v>
      </c>
    </row>
    <row r="663" spans="1:11" ht="61.5" customHeight="1" x14ac:dyDescent="0.3">
      <c r="A663" s="102"/>
      <c r="B663" s="96"/>
      <c r="C663" s="26" t="s">
        <v>22</v>
      </c>
      <c r="D663" s="27">
        <v>0</v>
      </c>
      <c r="E663" s="27">
        <v>0</v>
      </c>
      <c r="F663" s="32">
        <v>0</v>
      </c>
      <c r="G663" s="32">
        <v>0</v>
      </c>
      <c r="H663" s="32">
        <v>0</v>
      </c>
      <c r="I663" s="32">
        <v>0</v>
      </c>
      <c r="J663" s="25">
        <v>0</v>
      </c>
      <c r="K663" s="32">
        <v>0</v>
      </c>
    </row>
    <row r="664" spans="1:11" x14ac:dyDescent="0.3">
      <c r="A664" s="100" t="s">
        <v>116</v>
      </c>
      <c r="B664" s="94" t="s">
        <v>54</v>
      </c>
      <c r="C664" s="23" t="s">
        <v>16</v>
      </c>
      <c r="D664" s="24">
        <f>D665+D667+D669+D670</f>
        <v>250</v>
      </c>
      <c r="E664" s="24">
        <f>E665+E667+E669+E670</f>
        <v>250</v>
      </c>
      <c r="F664" s="24">
        <f>F665+F667+F669+F670</f>
        <v>250</v>
      </c>
      <c r="G664" s="24">
        <f>G665+G667+G669+G670</f>
        <v>250</v>
      </c>
      <c r="H664" s="24">
        <f>H665+H667+H669+H670</f>
        <v>250</v>
      </c>
      <c r="I664" s="25">
        <f>G664/D664*100</f>
        <v>100</v>
      </c>
      <c r="J664" s="25">
        <f>G664/E664*100</f>
        <v>100</v>
      </c>
      <c r="K664" s="25">
        <f>G664/F664*100</f>
        <v>100</v>
      </c>
    </row>
    <row r="665" spans="1:11" x14ac:dyDescent="0.3">
      <c r="A665" s="101"/>
      <c r="B665" s="95"/>
      <c r="C665" s="26" t="s">
        <v>17</v>
      </c>
      <c r="D665" s="27">
        <v>27.5</v>
      </c>
      <c r="E665" s="27">
        <v>27.5</v>
      </c>
      <c r="F665" s="32">
        <v>27.5</v>
      </c>
      <c r="G665" s="32">
        <v>27.5</v>
      </c>
      <c r="H665" s="32">
        <v>27.5</v>
      </c>
      <c r="I665" s="25">
        <f>G665/D665*100</f>
        <v>100</v>
      </c>
      <c r="J665" s="25">
        <f>G665/E665*100</f>
        <v>100</v>
      </c>
      <c r="K665" s="25">
        <f>G665/F665*100</f>
        <v>100</v>
      </c>
    </row>
    <row r="666" spans="1:11" ht="72.75" customHeight="1" x14ac:dyDescent="0.3">
      <c r="A666" s="101"/>
      <c r="B666" s="95"/>
      <c r="C666" s="28" t="s">
        <v>18</v>
      </c>
      <c r="D666" s="27">
        <f>D665</f>
        <v>27.5</v>
      </c>
      <c r="E666" s="27">
        <f>E665</f>
        <v>27.5</v>
      </c>
      <c r="F666" s="27">
        <f>F665</f>
        <v>27.5</v>
      </c>
      <c r="G666" s="27">
        <f>G665</f>
        <v>27.5</v>
      </c>
      <c r="H666" s="27">
        <f>H665</f>
        <v>27.5</v>
      </c>
      <c r="I666" s="25">
        <f>G666/D666*100</f>
        <v>100</v>
      </c>
      <c r="J666" s="25">
        <f>G666/E666*100</f>
        <v>100</v>
      </c>
      <c r="K666" s="25">
        <f>G666/F666*100</f>
        <v>100</v>
      </c>
    </row>
    <row r="667" spans="1:11" ht="61.5" customHeight="1" x14ac:dyDescent="0.3">
      <c r="A667" s="101"/>
      <c r="B667" s="95"/>
      <c r="C667" s="26" t="s">
        <v>19</v>
      </c>
      <c r="D667" s="27">
        <v>222.5</v>
      </c>
      <c r="E667" s="27">
        <v>222.5</v>
      </c>
      <c r="F667" s="32">
        <v>222.5</v>
      </c>
      <c r="G667" s="32">
        <v>222.5</v>
      </c>
      <c r="H667" s="32">
        <v>222.5</v>
      </c>
      <c r="I667" s="25">
        <f>G667/D667*100</f>
        <v>100</v>
      </c>
      <c r="J667" s="25">
        <f>H667/E667*100</f>
        <v>100</v>
      </c>
      <c r="K667" s="25">
        <f>G667/F667*100</f>
        <v>100</v>
      </c>
    </row>
    <row r="668" spans="1:11" ht="61.5" customHeight="1" x14ac:dyDescent="0.3">
      <c r="A668" s="101"/>
      <c r="B668" s="95"/>
      <c r="C668" s="28" t="s">
        <v>20</v>
      </c>
      <c r="D668" s="27">
        <f t="shared" ref="D668:I668" si="44">D667</f>
        <v>222.5</v>
      </c>
      <c r="E668" s="27">
        <f t="shared" si="44"/>
        <v>222.5</v>
      </c>
      <c r="F668" s="27">
        <f t="shared" si="44"/>
        <v>222.5</v>
      </c>
      <c r="G668" s="27">
        <f t="shared" si="44"/>
        <v>222.5</v>
      </c>
      <c r="H668" s="27">
        <f t="shared" si="44"/>
        <v>222.5</v>
      </c>
      <c r="I668" s="27">
        <f t="shared" si="44"/>
        <v>100</v>
      </c>
      <c r="J668" s="25">
        <f>H668/E668*100</f>
        <v>100</v>
      </c>
      <c r="K668" s="25">
        <f>G668/F668*100</f>
        <v>100</v>
      </c>
    </row>
    <row r="669" spans="1:11" ht="37.5" customHeight="1" x14ac:dyDescent="0.3">
      <c r="A669" s="101"/>
      <c r="B669" s="95"/>
      <c r="C669" s="26" t="s">
        <v>21</v>
      </c>
      <c r="D669" s="27">
        <v>0</v>
      </c>
      <c r="E669" s="27">
        <v>0</v>
      </c>
      <c r="F669" s="32">
        <v>0</v>
      </c>
      <c r="G669" s="32">
        <v>0</v>
      </c>
      <c r="H669" s="32">
        <v>0</v>
      </c>
      <c r="I669" s="32">
        <v>0</v>
      </c>
      <c r="J669" s="32">
        <v>0</v>
      </c>
      <c r="K669" s="32">
        <v>0</v>
      </c>
    </row>
    <row r="670" spans="1:11" ht="61.5" customHeight="1" x14ac:dyDescent="0.3">
      <c r="A670" s="102"/>
      <c r="B670" s="96"/>
      <c r="C670" s="26" t="s">
        <v>22</v>
      </c>
      <c r="D670" s="27">
        <v>0</v>
      </c>
      <c r="E670" s="27">
        <v>0</v>
      </c>
      <c r="F670" s="32">
        <v>0</v>
      </c>
      <c r="G670" s="32">
        <v>0</v>
      </c>
      <c r="H670" s="32">
        <v>0</v>
      </c>
      <c r="I670" s="32">
        <v>0</v>
      </c>
      <c r="J670" s="32">
        <v>0</v>
      </c>
      <c r="K670" s="32">
        <v>0</v>
      </c>
    </row>
    <row r="671" spans="1:11" x14ac:dyDescent="0.3">
      <c r="A671" s="100" t="s">
        <v>117</v>
      </c>
      <c r="B671" s="94" t="s">
        <v>54</v>
      </c>
      <c r="C671" s="23" t="s">
        <v>16</v>
      </c>
      <c r="D671" s="24">
        <f>D672+D674+D676+D677</f>
        <v>900</v>
      </c>
      <c r="E671" s="24">
        <f>E672+E674+E676+E677</f>
        <v>900</v>
      </c>
      <c r="F671" s="24">
        <f>F672+F674+F676+F677</f>
        <v>900</v>
      </c>
      <c r="G671" s="24">
        <f>G672+G674+G676+G677</f>
        <v>900</v>
      </c>
      <c r="H671" s="24">
        <f>H672+H674+H676+H677</f>
        <v>900</v>
      </c>
      <c r="I671" s="25">
        <f>G671/D671*100</f>
        <v>100</v>
      </c>
      <c r="J671" s="25">
        <f>G671/E671*100</f>
        <v>100</v>
      </c>
      <c r="K671" s="25">
        <f>G671/F671*100</f>
        <v>100</v>
      </c>
    </row>
    <row r="672" spans="1:11" ht="28.5" customHeight="1" x14ac:dyDescent="0.3">
      <c r="A672" s="101"/>
      <c r="B672" s="95"/>
      <c r="C672" s="26" t="s">
        <v>17</v>
      </c>
      <c r="D672" s="27">
        <v>99</v>
      </c>
      <c r="E672" s="27">
        <v>99</v>
      </c>
      <c r="F672" s="32">
        <v>99</v>
      </c>
      <c r="G672" s="32">
        <v>99</v>
      </c>
      <c r="H672" s="32">
        <v>99</v>
      </c>
      <c r="I672" s="25">
        <f>G672/D672*100</f>
        <v>100</v>
      </c>
      <c r="J672" s="25">
        <f>G672/E672*100</f>
        <v>100</v>
      </c>
      <c r="K672" s="25">
        <f>G672/F672*100</f>
        <v>100</v>
      </c>
    </row>
    <row r="673" spans="1:11" ht="75.75" customHeight="1" x14ac:dyDescent="0.3">
      <c r="A673" s="101"/>
      <c r="B673" s="95"/>
      <c r="C673" s="28" t="s">
        <v>18</v>
      </c>
      <c r="D673" s="27">
        <f>D672</f>
        <v>99</v>
      </c>
      <c r="E673" s="27">
        <f>E672</f>
        <v>99</v>
      </c>
      <c r="F673" s="27">
        <f>F672</f>
        <v>99</v>
      </c>
      <c r="G673" s="27">
        <f>G672</f>
        <v>99</v>
      </c>
      <c r="H673" s="27">
        <f>H672</f>
        <v>99</v>
      </c>
      <c r="I673" s="25">
        <f>G673/D673*100</f>
        <v>100</v>
      </c>
      <c r="J673" s="25">
        <f>G673/E673*100</f>
        <v>100</v>
      </c>
      <c r="K673" s="25">
        <f>G673/F673*100</f>
        <v>100</v>
      </c>
    </row>
    <row r="674" spans="1:11" ht="61.5" customHeight="1" x14ac:dyDescent="0.3">
      <c r="A674" s="101"/>
      <c r="B674" s="95"/>
      <c r="C674" s="26" t="s">
        <v>19</v>
      </c>
      <c r="D674" s="27">
        <v>801</v>
      </c>
      <c r="E674" s="27">
        <v>801</v>
      </c>
      <c r="F674" s="32">
        <v>801</v>
      </c>
      <c r="G674" s="32">
        <v>801</v>
      </c>
      <c r="H674" s="32">
        <v>801</v>
      </c>
      <c r="I674" s="25">
        <f>G674/D674*100</f>
        <v>100</v>
      </c>
      <c r="J674" s="25">
        <f>G674/E674*100</f>
        <v>100</v>
      </c>
      <c r="K674" s="25">
        <f>G674/F674*100</f>
        <v>100</v>
      </c>
    </row>
    <row r="675" spans="1:11" ht="61.5" customHeight="1" x14ac:dyDescent="0.3">
      <c r="A675" s="101"/>
      <c r="B675" s="95"/>
      <c r="C675" s="28" t="s">
        <v>20</v>
      </c>
      <c r="D675" s="27">
        <f>D674</f>
        <v>801</v>
      </c>
      <c r="E675" s="27">
        <f>E674</f>
        <v>801</v>
      </c>
      <c r="F675" s="27">
        <f>F674</f>
        <v>801</v>
      </c>
      <c r="G675" s="27">
        <f>G674</f>
        <v>801</v>
      </c>
      <c r="H675" s="27">
        <f>H674</f>
        <v>801</v>
      </c>
      <c r="I675" s="25">
        <f>G675/D675*100</f>
        <v>100</v>
      </c>
      <c r="J675" s="25">
        <f>G675/E675*100</f>
        <v>100</v>
      </c>
      <c r="K675" s="25">
        <f>G675/F675*100</f>
        <v>100</v>
      </c>
    </row>
    <row r="676" spans="1:11" ht="37.5" customHeight="1" x14ac:dyDescent="0.3">
      <c r="A676" s="101"/>
      <c r="B676" s="95"/>
      <c r="C676" s="26" t="s">
        <v>21</v>
      </c>
      <c r="D676" s="27">
        <v>0</v>
      </c>
      <c r="E676" s="27">
        <v>0</v>
      </c>
      <c r="F676" s="32">
        <v>0</v>
      </c>
      <c r="G676" s="32">
        <v>0</v>
      </c>
      <c r="H676" s="32">
        <v>0</v>
      </c>
      <c r="I676" s="32">
        <v>0</v>
      </c>
      <c r="J676" s="32">
        <v>0</v>
      </c>
      <c r="K676" s="32">
        <v>0</v>
      </c>
    </row>
    <row r="677" spans="1:11" ht="61.5" customHeight="1" x14ac:dyDescent="0.3">
      <c r="A677" s="102"/>
      <c r="B677" s="96"/>
      <c r="C677" s="26" t="s">
        <v>22</v>
      </c>
      <c r="D677" s="27">
        <v>0</v>
      </c>
      <c r="E677" s="27">
        <v>0</v>
      </c>
      <c r="F677" s="32">
        <v>0</v>
      </c>
      <c r="G677" s="32">
        <v>0</v>
      </c>
      <c r="H677" s="32">
        <v>0</v>
      </c>
      <c r="I677" s="32">
        <v>0</v>
      </c>
      <c r="J677" s="32">
        <v>0</v>
      </c>
      <c r="K677" s="32">
        <v>0</v>
      </c>
    </row>
    <row r="678" spans="1:11" x14ac:dyDescent="0.3">
      <c r="A678" s="100" t="s">
        <v>118</v>
      </c>
      <c r="B678" s="94" t="s">
        <v>54</v>
      </c>
      <c r="C678" s="23" t="s">
        <v>16</v>
      </c>
      <c r="D678" s="24">
        <f>D679+D681+D683+D684</f>
        <v>425.1</v>
      </c>
      <c r="E678" s="24">
        <f>E679+E681+E683+E684</f>
        <v>425.1</v>
      </c>
      <c r="F678" s="24">
        <f>F679+F681+F683+F684</f>
        <v>425.1</v>
      </c>
      <c r="G678" s="24">
        <f>G679+G681+G683+G684</f>
        <v>425.1</v>
      </c>
      <c r="H678" s="24">
        <f>H679+H681+H683+H684</f>
        <v>425.1</v>
      </c>
      <c r="I678" s="25">
        <f>G678/D678*100</f>
        <v>100</v>
      </c>
      <c r="J678" s="25">
        <f>G678/E678*100</f>
        <v>100</v>
      </c>
      <c r="K678" s="25">
        <f>G678/F678*100</f>
        <v>100</v>
      </c>
    </row>
    <row r="679" spans="1:11" x14ac:dyDescent="0.3">
      <c r="A679" s="101"/>
      <c r="B679" s="95"/>
      <c r="C679" s="26" t="s">
        <v>17</v>
      </c>
      <c r="D679" s="27">
        <v>46.8</v>
      </c>
      <c r="E679" s="27">
        <v>46.8</v>
      </c>
      <c r="F679" s="32">
        <v>46.8</v>
      </c>
      <c r="G679" s="32">
        <v>46.8</v>
      </c>
      <c r="H679" s="32">
        <v>46.8</v>
      </c>
      <c r="I679" s="25">
        <f>G679/D679*100</f>
        <v>100</v>
      </c>
      <c r="J679" s="25">
        <f>G679/E679*100</f>
        <v>100</v>
      </c>
      <c r="K679" s="25">
        <f>G679/F679*100</f>
        <v>100</v>
      </c>
    </row>
    <row r="680" spans="1:11" ht="73.5" customHeight="1" x14ac:dyDescent="0.3">
      <c r="A680" s="101"/>
      <c r="B680" s="95"/>
      <c r="C680" s="28" t="s">
        <v>18</v>
      </c>
      <c r="D680" s="27">
        <f>D679</f>
        <v>46.8</v>
      </c>
      <c r="E680" s="27">
        <f>E679</f>
        <v>46.8</v>
      </c>
      <c r="F680" s="27">
        <f>F679</f>
        <v>46.8</v>
      </c>
      <c r="G680" s="27">
        <f>G679</f>
        <v>46.8</v>
      </c>
      <c r="H680" s="27">
        <f>H679</f>
        <v>46.8</v>
      </c>
      <c r="I680" s="25">
        <f>G680/D680*100</f>
        <v>100</v>
      </c>
      <c r="J680" s="25">
        <f>G680/E680*100</f>
        <v>100</v>
      </c>
      <c r="K680" s="25">
        <f>G680/F680*100</f>
        <v>100</v>
      </c>
    </row>
    <row r="681" spans="1:11" ht="61.5" customHeight="1" x14ac:dyDescent="0.3">
      <c r="A681" s="101"/>
      <c r="B681" s="95"/>
      <c r="C681" s="26" t="s">
        <v>19</v>
      </c>
      <c r="D681" s="27">
        <v>378.3</v>
      </c>
      <c r="E681" s="27">
        <v>378.3</v>
      </c>
      <c r="F681" s="32">
        <v>378.3</v>
      </c>
      <c r="G681" s="32">
        <v>378.3</v>
      </c>
      <c r="H681" s="32">
        <v>378.3</v>
      </c>
      <c r="I681" s="25">
        <f>G681/D681*100</f>
        <v>100</v>
      </c>
      <c r="J681" s="25">
        <f>G681/E681*100</f>
        <v>100</v>
      </c>
      <c r="K681" s="25">
        <f>G681/F681*100</f>
        <v>100</v>
      </c>
    </row>
    <row r="682" spans="1:11" ht="61.5" customHeight="1" x14ac:dyDescent="0.3">
      <c r="A682" s="101"/>
      <c r="B682" s="95"/>
      <c r="C682" s="28" t="s">
        <v>20</v>
      </c>
      <c r="D682" s="27">
        <f>D681</f>
        <v>378.3</v>
      </c>
      <c r="E682" s="27">
        <f>E681</f>
        <v>378.3</v>
      </c>
      <c r="F682" s="27">
        <f>F681</f>
        <v>378.3</v>
      </c>
      <c r="G682" s="27">
        <f>G681</f>
        <v>378.3</v>
      </c>
      <c r="H682" s="27">
        <f>H681</f>
        <v>378.3</v>
      </c>
      <c r="I682" s="25">
        <f>G682/D682*100</f>
        <v>100</v>
      </c>
      <c r="J682" s="25">
        <f>G682/E682*100</f>
        <v>100</v>
      </c>
      <c r="K682" s="25">
        <f>G682/F682*100</f>
        <v>100</v>
      </c>
    </row>
    <row r="683" spans="1:11" ht="37.5" customHeight="1" x14ac:dyDescent="0.3">
      <c r="A683" s="101"/>
      <c r="B683" s="95"/>
      <c r="C683" s="26" t="s">
        <v>21</v>
      </c>
      <c r="D683" s="27">
        <v>0</v>
      </c>
      <c r="E683" s="27">
        <v>0</v>
      </c>
      <c r="F683" s="32">
        <v>0</v>
      </c>
      <c r="G683" s="32">
        <v>0</v>
      </c>
      <c r="H683" s="32">
        <v>0</v>
      </c>
      <c r="I683" s="32">
        <v>0</v>
      </c>
      <c r="J683" s="32">
        <v>0</v>
      </c>
      <c r="K683" s="32">
        <v>0</v>
      </c>
    </row>
    <row r="684" spans="1:11" ht="61.5" customHeight="1" x14ac:dyDescent="0.3">
      <c r="A684" s="102"/>
      <c r="B684" s="96"/>
      <c r="C684" s="26" t="s">
        <v>22</v>
      </c>
      <c r="D684" s="27">
        <v>0</v>
      </c>
      <c r="E684" s="27">
        <v>0</v>
      </c>
      <c r="F684" s="32">
        <v>0</v>
      </c>
      <c r="G684" s="32">
        <v>0</v>
      </c>
      <c r="H684" s="32">
        <v>0</v>
      </c>
      <c r="I684" s="32">
        <v>0</v>
      </c>
      <c r="J684" s="32">
        <v>0</v>
      </c>
      <c r="K684" s="32">
        <v>0</v>
      </c>
    </row>
    <row r="685" spans="1:11" x14ac:dyDescent="0.3">
      <c r="A685" s="100" t="s">
        <v>119</v>
      </c>
      <c r="B685" s="94" t="s">
        <v>54</v>
      </c>
      <c r="C685" s="23" t="s">
        <v>16</v>
      </c>
      <c r="D685" s="24">
        <f>D686+D688+D690+D691</f>
        <v>350</v>
      </c>
      <c r="E685" s="24">
        <f>E686+E688+E690+E691</f>
        <v>350</v>
      </c>
      <c r="F685" s="24">
        <f>F686+F688+F690+F691</f>
        <v>350</v>
      </c>
      <c r="G685" s="24">
        <f>G686+G688+G690+G691</f>
        <v>350</v>
      </c>
      <c r="H685" s="24">
        <f>H686+H688+H690+H691</f>
        <v>350</v>
      </c>
      <c r="I685" s="25">
        <f>G685/D685*100</f>
        <v>100</v>
      </c>
      <c r="J685" s="25">
        <f>G685/E685*100</f>
        <v>100</v>
      </c>
      <c r="K685" s="25">
        <f>G685/F685*100</f>
        <v>100</v>
      </c>
    </row>
    <row r="686" spans="1:11" x14ac:dyDescent="0.3">
      <c r="A686" s="101"/>
      <c r="B686" s="95"/>
      <c r="C686" s="26" t="s">
        <v>17</v>
      </c>
      <c r="D686" s="27">
        <v>38.5</v>
      </c>
      <c r="E686" s="27">
        <v>38.5</v>
      </c>
      <c r="F686" s="32">
        <v>38.5</v>
      </c>
      <c r="G686" s="32">
        <v>38.5</v>
      </c>
      <c r="H686" s="32">
        <v>38.5</v>
      </c>
      <c r="I686" s="25">
        <f>G686/D686*100</f>
        <v>100</v>
      </c>
      <c r="J686" s="25">
        <f>G686/E686*100</f>
        <v>100</v>
      </c>
      <c r="K686" s="25">
        <f>G686/F686*100</f>
        <v>100</v>
      </c>
    </row>
    <row r="687" spans="1:11" ht="61.5" customHeight="1" x14ac:dyDescent="0.3">
      <c r="A687" s="101"/>
      <c r="B687" s="95"/>
      <c r="C687" s="28" t="s">
        <v>18</v>
      </c>
      <c r="D687" s="27">
        <f>D686</f>
        <v>38.5</v>
      </c>
      <c r="E687" s="27">
        <f>E686</f>
        <v>38.5</v>
      </c>
      <c r="F687" s="27">
        <f>F686</f>
        <v>38.5</v>
      </c>
      <c r="G687" s="27">
        <f>G686</f>
        <v>38.5</v>
      </c>
      <c r="H687" s="27">
        <f>H686</f>
        <v>38.5</v>
      </c>
      <c r="I687" s="25">
        <f t="shared" ref="I687:J689" si="45">G687/D687*100</f>
        <v>100</v>
      </c>
      <c r="J687" s="25">
        <f t="shared" si="45"/>
        <v>100</v>
      </c>
      <c r="K687" s="25">
        <f>G687/F687*100</f>
        <v>100</v>
      </c>
    </row>
    <row r="688" spans="1:11" ht="61.5" customHeight="1" x14ac:dyDescent="0.3">
      <c r="A688" s="101"/>
      <c r="B688" s="95"/>
      <c r="C688" s="26" t="s">
        <v>19</v>
      </c>
      <c r="D688" s="27">
        <v>311.5</v>
      </c>
      <c r="E688" s="27">
        <v>311.5</v>
      </c>
      <c r="F688" s="32">
        <v>311.5</v>
      </c>
      <c r="G688" s="32">
        <v>311.5</v>
      </c>
      <c r="H688" s="32">
        <v>311.5</v>
      </c>
      <c r="I688" s="25">
        <f t="shared" si="45"/>
        <v>100</v>
      </c>
      <c r="J688" s="25">
        <f t="shared" si="45"/>
        <v>100</v>
      </c>
      <c r="K688" s="25">
        <f>G688/F688*100</f>
        <v>100</v>
      </c>
    </row>
    <row r="689" spans="1:11" ht="61.5" customHeight="1" x14ac:dyDescent="0.3">
      <c r="A689" s="101"/>
      <c r="B689" s="95"/>
      <c r="C689" s="28" t="s">
        <v>20</v>
      </c>
      <c r="D689" s="27">
        <f>D688</f>
        <v>311.5</v>
      </c>
      <c r="E689" s="27">
        <f>E688</f>
        <v>311.5</v>
      </c>
      <c r="F689" s="27">
        <f>F688</f>
        <v>311.5</v>
      </c>
      <c r="G689" s="27">
        <f>G688</f>
        <v>311.5</v>
      </c>
      <c r="H689" s="27">
        <f>H688</f>
        <v>311.5</v>
      </c>
      <c r="I689" s="25">
        <f t="shared" si="45"/>
        <v>100</v>
      </c>
      <c r="J689" s="25">
        <f t="shared" si="45"/>
        <v>100</v>
      </c>
      <c r="K689" s="25">
        <f>G689/F689*100</f>
        <v>100</v>
      </c>
    </row>
    <row r="690" spans="1:11" ht="61.5" customHeight="1" x14ac:dyDescent="0.3">
      <c r="A690" s="101"/>
      <c r="B690" s="95"/>
      <c r="C690" s="26" t="s">
        <v>21</v>
      </c>
      <c r="D690" s="27">
        <v>0</v>
      </c>
      <c r="E690" s="27">
        <v>0</v>
      </c>
      <c r="F690" s="32">
        <v>0</v>
      </c>
      <c r="G690" s="32">
        <v>0</v>
      </c>
      <c r="H690" s="32">
        <v>0</v>
      </c>
      <c r="I690" s="32">
        <v>0</v>
      </c>
      <c r="J690" s="32">
        <v>0</v>
      </c>
      <c r="K690" s="32">
        <v>0</v>
      </c>
    </row>
    <row r="691" spans="1:11" ht="61.5" customHeight="1" x14ac:dyDescent="0.3">
      <c r="A691" s="102"/>
      <c r="B691" s="96"/>
      <c r="C691" s="26" t="s">
        <v>22</v>
      </c>
      <c r="D691" s="27">
        <v>0</v>
      </c>
      <c r="E691" s="27">
        <v>0</v>
      </c>
      <c r="F691" s="32">
        <v>0</v>
      </c>
      <c r="G691" s="32">
        <v>0</v>
      </c>
      <c r="H691" s="32">
        <v>0</v>
      </c>
      <c r="I691" s="32">
        <v>0</v>
      </c>
      <c r="J691" s="32">
        <v>0</v>
      </c>
      <c r="K691" s="32">
        <v>0</v>
      </c>
    </row>
    <row r="692" spans="1:11" x14ac:dyDescent="0.3">
      <c r="A692" s="100" t="s">
        <v>120</v>
      </c>
      <c r="B692" s="94" t="s">
        <v>54</v>
      </c>
      <c r="C692" s="23" t="s">
        <v>16</v>
      </c>
      <c r="D692" s="24">
        <f>D693+D695+D697+D698</f>
        <v>224.89999999999998</v>
      </c>
      <c r="E692" s="24">
        <f>E693+E695+E697+E698</f>
        <v>224.89999999999998</v>
      </c>
      <c r="F692" s="24">
        <f>F693+F695+F697+F698</f>
        <v>224.89999999999998</v>
      </c>
      <c r="G692" s="24">
        <f>G693+G695+G697+G698</f>
        <v>224.89999999999998</v>
      </c>
      <c r="H692" s="24">
        <f>H693+H695+H697+H698</f>
        <v>224.89999999999998</v>
      </c>
      <c r="I692" s="25">
        <f>G692/D692*100</f>
        <v>100</v>
      </c>
      <c r="J692" s="25">
        <f>G692/E692*100</f>
        <v>100</v>
      </c>
      <c r="K692" s="25">
        <f>G692/F692*100</f>
        <v>100</v>
      </c>
    </row>
    <row r="693" spans="1:11" x14ac:dyDescent="0.3">
      <c r="A693" s="101"/>
      <c r="B693" s="95"/>
      <c r="C693" s="26" t="s">
        <v>17</v>
      </c>
      <c r="D693" s="27">
        <v>24.7</v>
      </c>
      <c r="E693" s="27">
        <v>24.7</v>
      </c>
      <c r="F693" s="32">
        <v>24.7</v>
      </c>
      <c r="G693" s="32">
        <v>24.7</v>
      </c>
      <c r="H693" s="32">
        <v>24.7</v>
      </c>
      <c r="I693" s="25">
        <f>G693/D693*100</f>
        <v>100</v>
      </c>
      <c r="J693" s="25">
        <f>G693/E693*100</f>
        <v>100</v>
      </c>
      <c r="K693" s="25">
        <f>G693/F693*100</f>
        <v>100</v>
      </c>
    </row>
    <row r="694" spans="1:11" ht="61.5" customHeight="1" x14ac:dyDescent="0.3">
      <c r="A694" s="101"/>
      <c r="B694" s="95"/>
      <c r="C694" s="28" t="s">
        <v>18</v>
      </c>
      <c r="D694" s="27">
        <f>D693</f>
        <v>24.7</v>
      </c>
      <c r="E694" s="27">
        <f>E693</f>
        <v>24.7</v>
      </c>
      <c r="F694" s="27">
        <f>F693</f>
        <v>24.7</v>
      </c>
      <c r="G694" s="27">
        <f>G693</f>
        <v>24.7</v>
      </c>
      <c r="H694" s="27">
        <f>H693</f>
        <v>24.7</v>
      </c>
      <c r="I694" s="25">
        <f>G694/D694*100</f>
        <v>100</v>
      </c>
      <c r="J694" s="25">
        <f>G694/E694*100</f>
        <v>100</v>
      </c>
      <c r="K694" s="25">
        <f>G694/F694*100</f>
        <v>100</v>
      </c>
    </row>
    <row r="695" spans="1:11" ht="61.5" customHeight="1" x14ac:dyDescent="0.3">
      <c r="A695" s="101"/>
      <c r="B695" s="95"/>
      <c r="C695" s="26" t="s">
        <v>19</v>
      </c>
      <c r="D695" s="27">
        <v>200.2</v>
      </c>
      <c r="E695" s="27">
        <v>200.2</v>
      </c>
      <c r="F695" s="32">
        <v>200.2</v>
      </c>
      <c r="G695" s="32">
        <v>200.2</v>
      </c>
      <c r="H695" s="32">
        <v>200.2</v>
      </c>
      <c r="I695" s="25">
        <f>G695/D695*100</f>
        <v>100</v>
      </c>
      <c r="J695" s="25">
        <f>G695/E695*100</f>
        <v>100</v>
      </c>
      <c r="K695" s="25">
        <f>G695/F695*100</f>
        <v>100</v>
      </c>
    </row>
    <row r="696" spans="1:11" ht="61.5" customHeight="1" x14ac:dyDescent="0.3">
      <c r="A696" s="101"/>
      <c r="B696" s="95"/>
      <c r="C696" s="28" t="s">
        <v>20</v>
      </c>
      <c r="D696" s="27">
        <f>D695</f>
        <v>200.2</v>
      </c>
      <c r="E696" s="27">
        <f>E695</f>
        <v>200.2</v>
      </c>
      <c r="F696" s="27">
        <f>F695</f>
        <v>200.2</v>
      </c>
      <c r="G696" s="27">
        <f>G695</f>
        <v>200.2</v>
      </c>
      <c r="H696" s="27">
        <f>H695</f>
        <v>200.2</v>
      </c>
      <c r="I696" s="25">
        <f>G696/D696*100</f>
        <v>100</v>
      </c>
      <c r="J696" s="25">
        <f>G696/E696*100</f>
        <v>100</v>
      </c>
      <c r="K696" s="25">
        <f>G696/F696*100</f>
        <v>100</v>
      </c>
    </row>
    <row r="697" spans="1:11" ht="61.5" customHeight="1" x14ac:dyDescent="0.3">
      <c r="A697" s="101"/>
      <c r="B697" s="95"/>
      <c r="C697" s="26" t="s">
        <v>21</v>
      </c>
      <c r="D697" s="27">
        <v>0</v>
      </c>
      <c r="E697" s="27">
        <v>0</v>
      </c>
      <c r="F697" s="32">
        <v>0</v>
      </c>
      <c r="G697" s="32">
        <v>0</v>
      </c>
      <c r="H697" s="32">
        <v>0</v>
      </c>
      <c r="I697" s="32">
        <v>0</v>
      </c>
      <c r="J697" s="32">
        <v>0</v>
      </c>
      <c r="K697" s="32">
        <v>0</v>
      </c>
    </row>
    <row r="698" spans="1:11" ht="61.5" customHeight="1" x14ac:dyDescent="0.3">
      <c r="A698" s="102"/>
      <c r="B698" s="96"/>
      <c r="C698" s="26" t="s">
        <v>22</v>
      </c>
      <c r="D698" s="27">
        <v>0</v>
      </c>
      <c r="E698" s="27">
        <v>0</v>
      </c>
      <c r="F698" s="32">
        <v>0</v>
      </c>
      <c r="G698" s="32">
        <v>0</v>
      </c>
      <c r="H698" s="32">
        <v>0</v>
      </c>
      <c r="I698" s="32">
        <v>0</v>
      </c>
      <c r="J698" s="32">
        <v>0</v>
      </c>
      <c r="K698" s="32">
        <v>0</v>
      </c>
    </row>
    <row r="699" spans="1:11" x14ac:dyDescent="0.3">
      <c r="A699" s="100" t="s">
        <v>121</v>
      </c>
      <c r="B699" s="94" t="s">
        <v>54</v>
      </c>
      <c r="C699" s="23" t="s">
        <v>16</v>
      </c>
      <c r="D699" s="24">
        <f>D700+D702+D704+D705</f>
        <v>70</v>
      </c>
      <c r="E699" s="24">
        <f>E700+E702+E704+E705</f>
        <v>70</v>
      </c>
      <c r="F699" s="24">
        <f>F700+F702+F704+F705</f>
        <v>70</v>
      </c>
      <c r="G699" s="24">
        <f>G700+G702+G704+G705</f>
        <v>70</v>
      </c>
      <c r="H699" s="24">
        <f>H700+H702+H704+H705</f>
        <v>70</v>
      </c>
      <c r="I699" s="25">
        <f>G699/D699*100</f>
        <v>100</v>
      </c>
      <c r="J699" s="25">
        <f>G699/E699*100</f>
        <v>100</v>
      </c>
      <c r="K699" s="25">
        <f>G699/F699*100</f>
        <v>100</v>
      </c>
    </row>
    <row r="700" spans="1:11" x14ac:dyDescent="0.3">
      <c r="A700" s="101"/>
      <c r="B700" s="95"/>
      <c r="C700" s="26" t="s">
        <v>17</v>
      </c>
      <c r="D700" s="27">
        <v>7.7</v>
      </c>
      <c r="E700" s="27">
        <v>7.7</v>
      </c>
      <c r="F700" s="32">
        <v>7.7</v>
      </c>
      <c r="G700" s="32">
        <v>7.7</v>
      </c>
      <c r="H700" s="32">
        <v>7.7</v>
      </c>
      <c r="I700" s="25">
        <f>G700/D700*100</f>
        <v>100</v>
      </c>
      <c r="J700" s="25">
        <f>G700/E700*100</f>
        <v>100</v>
      </c>
      <c r="K700" s="25">
        <f>G700/F700*100</f>
        <v>100</v>
      </c>
    </row>
    <row r="701" spans="1:11" ht="61.5" customHeight="1" x14ac:dyDescent="0.3">
      <c r="A701" s="101"/>
      <c r="B701" s="95"/>
      <c r="C701" s="28" t="s">
        <v>18</v>
      </c>
      <c r="D701" s="27">
        <f>D700</f>
        <v>7.7</v>
      </c>
      <c r="E701" s="27">
        <f>E700</f>
        <v>7.7</v>
      </c>
      <c r="F701" s="27">
        <f>F700</f>
        <v>7.7</v>
      </c>
      <c r="G701" s="27">
        <f>G700</f>
        <v>7.7</v>
      </c>
      <c r="H701" s="27">
        <f>H700</f>
        <v>7.7</v>
      </c>
      <c r="I701" s="25">
        <f>G701/D701*100</f>
        <v>100</v>
      </c>
      <c r="J701" s="25">
        <f>G701/E701*100</f>
        <v>100</v>
      </c>
      <c r="K701" s="25">
        <f>G701/F701*100</f>
        <v>100</v>
      </c>
    </row>
    <row r="702" spans="1:11" ht="61.5" customHeight="1" x14ac:dyDescent="0.3">
      <c r="A702" s="101"/>
      <c r="B702" s="95"/>
      <c r="C702" s="26" t="s">
        <v>19</v>
      </c>
      <c r="D702" s="27">
        <v>62.3</v>
      </c>
      <c r="E702" s="27">
        <v>62.3</v>
      </c>
      <c r="F702" s="32">
        <v>62.3</v>
      </c>
      <c r="G702" s="32">
        <v>62.3</v>
      </c>
      <c r="H702" s="32">
        <v>62.3</v>
      </c>
      <c r="I702" s="25">
        <f>G702/D702*100</f>
        <v>100</v>
      </c>
      <c r="J702" s="25">
        <f>G702/E702*100</f>
        <v>100</v>
      </c>
      <c r="K702" s="25">
        <f>G702/F702*100</f>
        <v>100</v>
      </c>
    </row>
    <row r="703" spans="1:11" ht="61.5" customHeight="1" x14ac:dyDescent="0.3">
      <c r="A703" s="101"/>
      <c r="B703" s="95"/>
      <c r="C703" s="28" t="s">
        <v>20</v>
      </c>
      <c r="D703" s="27">
        <f>D702</f>
        <v>62.3</v>
      </c>
      <c r="E703" s="27">
        <f>E702</f>
        <v>62.3</v>
      </c>
      <c r="F703" s="27">
        <f>F702</f>
        <v>62.3</v>
      </c>
      <c r="G703" s="27">
        <f>G702</f>
        <v>62.3</v>
      </c>
      <c r="H703" s="27">
        <f>H702</f>
        <v>62.3</v>
      </c>
      <c r="I703" s="25">
        <f>G703/D703*100</f>
        <v>100</v>
      </c>
      <c r="J703" s="25">
        <f>G703/E703*100</f>
        <v>100</v>
      </c>
      <c r="K703" s="25">
        <f>G703/F703*100</f>
        <v>100</v>
      </c>
    </row>
    <row r="704" spans="1:11" ht="61.5" customHeight="1" x14ac:dyDescent="0.3">
      <c r="A704" s="101"/>
      <c r="B704" s="95"/>
      <c r="C704" s="26" t="s">
        <v>21</v>
      </c>
      <c r="D704" s="27">
        <v>0</v>
      </c>
      <c r="E704" s="27">
        <v>0</v>
      </c>
      <c r="F704" s="32">
        <v>0</v>
      </c>
      <c r="G704" s="32">
        <v>0</v>
      </c>
      <c r="H704" s="32">
        <v>0</v>
      </c>
      <c r="I704" s="32">
        <v>0</v>
      </c>
      <c r="J704" s="32">
        <v>0</v>
      </c>
      <c r="K704" s="32">
        <v>0</v>
      </c>
    </row>
    <row r="705" spans="1:11" ht="61.5" customHeight="1" x14ac:dyDescent="0.3">
      <c r="A705" s="102"/>
      <c r="B705" s="96"/>
      <c r="C705" s="26" t="s">
        <v>22</v>
      </c>
      <c r="D705" s="27">
        <v>0</v>
      </c>
      <c r="E705" s="27">
        <v>0</v>
      </c>
      <c r="F705" s="32">
        <v>0</v>
      </c>
      <c r="G705" s="32">
        <v>0</v>
      </c>
      <c r="H705" s="32">
        <v>0</v>
      </c>
      <c r="I705" s="32">
        <v>0</v>
      </c>
      <c r="J705" s="32">
        <v>0</v>
      </c>
      <c r="K705" s="32">
        <v>0</v>
      </c>
    </row>
    <row r="706" spans="1:11" ht="61.5" customHeight="1" x14ac:dyDescent="0.3">
      <c r="A706" s="100" t="s">
        <v>122</v>
      </c>
      <c r="B706" s="94" t="s">
        <v>54</v>
      </c>
      <c r="C706" s="23" t="s">
        <v>16</v>
      </c>
      <c r="D706" s="24">
        <f>D707+D709+D711+D712</f>
        <v>300</v>
      </c>
      <c r="E706" s="24">
        <f>E707+E709+E711+E712</f>
        <v>300</v>
      </c>
      <c r="F706" s="24">
        <f>F707+F709+F711+F712</f>
        <v>300</v>
      </c>
      <c r="G706" s="24">
        <f>G707+G709+G711+G712</f>
        <v>0</v>
      </c>
      <c r="H706" s="24">
        <f>H707+H709+H711+H712</f>
        <v>0</v>
      </c>
      <c r="I706" s="25">
        <v>0</v>
      </c>
      <c r="J706" s="25">
        <v>0</v>
      </c>
      <c r="K706" s="25">
        <v>0</v>
      </c>
    </row>
    <row r="707" spans="1:11" ht="61.5" customHeight="1" x14ac:dyDescent="0.3">
      <c r="A707" s="101"/>
      <c r="B707" s="95"/>
      <c r="C707" s="26" t="s">
        <v>17</v>
      </c>
      <c r="D707" s="27">
        <v>300</v>
      </c>
      <c r="E707" s="27">
        <v>300</v>
      </c>
      <c r="F707" s="32">
        <v>300</v>
      </c>
      <c r="G707" s="32">
        <v>0</v>
      </c>
      <c r="H707" s="32">
        <v>0</v>
      </c>
      <c r="I707" s="25">
        <v>0</v>
      </c>
      <c r="J707" s="25">
        <v>0</v>
      </c>
      <c r="K707" s="25">
        <v>0</v>
      </c>
    </row>
    <row r="708" spans="1:11" ht="61.5" customHeight="1" x14ac:dyDescent="0.3">
      <c r="A708" s="101"/>
      <c r="B708" s="95"/>
      <c r="C708" s="28" t="s">
        <v>18</v>
      </c>
      <c r="D708" s="27">
        <v>0</v>
      </c>
      <c r="E708" s="27">
        <v>0</v>
      </c>
      <c r="F708" s="27">
        <v>0</v>
      </c>
      <c r="G708" s="27">
        <f>G707</f>
        <v>0</v>
      </c>
      <c r="H708" s="27">
        <f>H707</f>
        <v>0</v>
      </c>
      <c r="I708" s="32">
        <v>0</v>
      </c>
      <c r="J708" s="32">
        <v>0</v>
      </c>
      <c r="K708" s="32">
        <v>0</v>
      </c>
    </row>
    <row r="709" spans="1:11" ht="61.5" customHeight="1" x14ac:dyDescent="0.3">
      <c r="A709" s="101"/>
      <c r="B709" s="95"/>
      <c r="C709" s="26" t="s">
        <v>19</v>
      </c>
      <c r="D709" s="27">
        <v>0</v>
      </c>
      <c r="E709" s="27">
        <v>0</v>
      </c>
      <c r="F709" s="32">
        <v>0</v>
      </c>
      <c r="G709" s="32">
        <v>0</v>
      </c>
      <c r="H709" s="32">
        <v>0</v>
      </c>
      <c r="I709" s="32">
        <v>0</v>
      </c>
      <c r="J709" s="32">
        <v>0</v>
      </c>
      <c r="K709" s="32">
        <v>0</v>
      </c>
    </row>
    <row r="710" spans="1:11" ht="61.5" customHeight="1" x14ac:dyDescent="0.3">
      <c r="A710" s="101"/>
      <c r="B710" s="95"/>
      <c r="C710" s="28" t="s">
        <v>20</v>
      </c>
      <c r="D710" s="27">
        <f t="shared" ref="D710:I710" si="46">D709</f>
        <v>0</v>
      </c>
      <c r="E710" s="27">
        <f t="shared" si="46"/>
        <v>0</v>
      </c>
      <c r="F710" s="27">
        <f t="shared" si="46"/>
        <v>0</v>
      </c>
      <c r="G710" s="27">
        <f t="shared" si="46"/>
        <v>0</v>
      </c>
      <c r="H710" s="27">
        <f t="shared" si="46"/>
        <v>0</v>
      </c>
      <c r="I710" s="27">
        <f t="shared" si="46"/>
        <v>0</v>
      </c>
      <c r="J710" s="27">
        <v>0</v>
      </c>
      <c r="K710" s="27">
        <v>0</v>
      </c>
    </row>
    <row r="711" spans="1:11" ht="61.5" customHeight="1" x14ac:dyDescent="0.3">
      <c r="A711" s="101"/>
      <c r="B711" s="95"/>
      <c r="C711" s="26" t="s">
        <v>21</v>
      </c>
      <c r="D711" s="27">
        <v>0</v>
      </c>
      <c r="E711" s="27">
        <v>0</v>
      </c>
      <c r="F711" s="32">
        <v>0</v>
      </c>
      <c r="G711" s="32">
        <v>0</v>
      </c>
      <c r="H711" s="32">
        <v>0</v>
      </c>
      <c r="I711" s="32">
        <v>0</v>
      </c>
      <c r="J711" s="32">
        <v>0</v>
      </c>
      <c r="K711" s="32">
        <v>0</v>
      </c>
    </row>
    <row r="712" spans="1:11" ht="61.5" customHeight="1" x14ac:dyDescent="0.3">
      <c r="A712" s="102"/>
      <c r="B712" s="96"/>
      <c r="C712" s="26" t="s">
        <v>22</v>
      </c>
      <c r="D712" s="27">
        <v>0</v>
      </c>
      <c r="E712" s="27">
        <v>0</v>
      </c>
      <c r="F712" s="32">
        <v>0</v>
      </c>
      <c r="G712" s="32">
        <v>0</v>
      </c>
      <c r="H712" s="32">
        <v>0</v>
      </c>
      <c r="I712" s="32">
        <v>0</v>
      </c>
      <c r="J712" s="32">
        <v>0</v>
      </c>
      <c r="K712" s="32">
        <v>0</v>
      </c>
    </row>
    <row r="713" spans="1:11" ht="29.25" customHeight="1" x14ac:dyDescent="0.3">
      <c r="A713" s="106" t="s">
        <v>123</v>
      </c>
      <c r="B713" s="94" t="s">
        <v>54</v>
      </c>
      <c r="C713" s="26" t="s">
        <v>16</v>
      </c>
      <c r="D713" s="24">
        <f>D714+D716+D718+D719</f>
        <v>15899.2</v>
      </c>
      <c r="E713" s="24">
        <f>E714+E716+E718+E719</f>
        <v>17901.7</v>
      </c>
      <c r="F713" s="24">
        <f>F714+F716+F718+F719</f>
        <v>15899.2</v>
      </c>
      <c r="G713" s="24">
        <f>G714+G716+G718+G719</f>
        <v>12682</v>
      </c>
      <c r="H713" s="24">
        <f>H714+H716+H718+H719</f>
        <v>12682</v>
      </c>
      <c r="I713" s="25">
        <f>G713/D713*100</f>
        <v>79.765019623628859</v>
      </c>
      <c r="J713" s="25">
        <f>G713/E713*100</f>
        <v>70.842433958786032</v>
      </c>
      <c r="K713" s="25">
        <f>G713/F713*100</f>
        <v>79.765019623628859</v>
      </c>
    </row>
    <row r="714" spans="1:11" ht="30.75" customHeight="1" x14ac:dyDescent="0.3">
      <c r="A714" s="107"/>
      <c r="B714" s="95"/>
      <c r="C714" s="26" t="s">
        <v>17</v>
      </c>
      <c r="D714" s="27">
        <v>15899.2</v>
      </c>
      <c r="E714" s="27">
        <v>17901.7</v>
      </c>
      <c r="F714" s="32">
        <v>15899.2</v>
      </c>
      <c r="G714" s="32">
        <v>12682</v>
      </c>
      <c r="H714" s="32">
        <v>12682</v>
      </c>
      <c r="I714" s="25">
        <f>G714/D714*100</f>
        <v>79.765019623628859</v>
      </c>
      <c r="J714" s="25">
        <f>G714/E714*100</f>
        <v>70.842433958786032</v>
      </c>
      <c r="K714" s="25">
        <f>G714/F714*100</f>
        <v>79.765019623628859</v>
      </c>
    </row>
    <row r="715" spans="1:11" ht="77.25" customHeight="1" x14ac:dyDescent="0.3">
      <c r="A715" s="107"/>
      <c r="B715" s="95"/>
      <c r="C715" s="28" t="s">
        <v>18</v>
      </c>
      <c r="D715" s="27">
        <v>0</v>
      </c>
      <c r="E715" s="27">
        <v>0</v>
      </c>
      <c r="F715" s="32">
        <v>0</v>
      </c>
      <c r="G715" s="32">
        <v>0</v>
      </c>
      <c r="H715" s="32">
        <v>0</v>
      </c>
      <c r="I715" s="32">
        <v>0</v>
      </c>
      <c r="J715" s="32">
        <v>0</v>
      </c>
      <c r="K715" s="32">
        <v>0</v>
      </c>
    </row>
    <row r="716" spans="1:11" ht="37.5" x14ac:dyDescent="0.3">
      <c r="A716" s="107"/>
      <c r="B716" s="95"/>
      <c r="C716" s="26" t="s">
        <v>19</v>
      </c>
      <c r="D716" s="27">
        <v>0</v>
      </c>
      <c r="E716" s="27">
        <v>0</v>
      </c>
      <c r="F716" s="32">
        <v>0</v>
      </c>
      <c r="G716" s="32">
        <v>0</v>
      </c>
      <c r="H716" s="32">
        <v>0</v>
      </c>
      <c r="I716" s="32">
        <v>0</v>
      </c>
      <c r="J716" s="32">
        <v>0</v>
      </c>
      <c r="K716" s="32">
        <v>0</v>
      </c>
    </row>
    <row r="717" spans="1:11" ht="96" customHeight="1" x14ac:dyDescent="0.3">
      <c r="A717" s="107"/>
      <c r="B717" s="95"/>
      <c r="C717" s="28" t="s">
        <v>20</v>
      </c>
      <c r="D717" s="27">
        <v>0</v>
      </c>
      <c r="E717" s="27">
        <v>0</v>
      </c>
      <c r="F717" s="27">
        <v>0</v>
      </c>
      <c r="G717" s="27">
        <v>0</v>
      </c>
      <c r="H717" s="27">
        <v>0</v>
      </c>
      <c r="I717" s="27">
        <v>0</v>
      </c>
      <c r="J717" s="27">
        <v>0</v>
      </c>
      <c r="K717" s="27">
        <v>0</v>
      </c>
    </row>
    <row r="718" spans="1:11" ht="37.5" customHeight="1" x14ac:dyDescent="0.3">
      <c r="A718" s="107"/>
      <c r="B718" s="95"/>
      <c r="C718" s="26" t="s">
        <v>21</v>
      </c>
      <c r="D718" s="27">
        <v>0</v>
      </c>
      <c r="E718" s="27">
        <v>0</v>
      </c>
      <c r="F718" s="32">
        <v>0</v>
      </c>
      <c r="G718" s="32">
        <v>0</v>
      </c>
      <c r="H718" s="32">
        <v>0</v>
      </c>
      <c r="I718" s="32">
        <v>0</v>
      </c>
      <c r="J718" s="32">
        <v>0</v>
      </c>
      <c r="K718" s="32">
        <v>0</v>
      </c>
    </row>
    <row r="719" spans="1:11" ht="56.25" x14ac:dyDescent="0.3">
      <c r="A719" s="108"/>
      <c r="B719" s="96"/>
      <c r="C719" s="26" t="s">
        <v>22</v>
      </c>
      <c r="D719" s="27">
        <v>0</v>
      </c>
      <c r="E719" s="27">
        <v>0</v>
      </c>
      <c r="F719" s="32">
        <v>0</v>
      </c>
      <c r="G719" s="32">
        <v>0</v>
      </c>
      <c r="H719" s="32">
        <v>0</v>
      </c>
      <c r="I719" s="25">
        <v>0</v>
      </c>
      <c r="J719" s="25">
        <v>0</v>
      </c>
      <c r="K719" s="25">
        <v>0</v>
      </c>
    </row>
    <row r="720" spans="1:11" x14ac:dyDescent="0.3">
      <c r="A720" s="100" t="s">
        <v>124</v>
      </c>
      <c r="B720" s="94" t="s">
        <v>54</v>
      </c>
      <c r="C720" s="23" t="s">
        <v>16</v>
      </c>
      <c r="D720" s="24">
        <f>D721+D723+D725+D726</f>
        <v>590</v>
      </c>
      <c r="E720" s="24">
        <f>E721+E723+E725+E726</f>
        <v>690</v>
      </c>
      <c r="F720" s="24">
        <f>F721+F723+F725+F726</f>
        <v>690</v>
      </c>
      <c r="G720" s="24">
        <f>G721+G723+G725+G726</f>
        <v>0</v>
      </c>
      <c r="H720" s="24">
        <f>H721+H723+H725+H726</f>
        <v>0</v>
      </c>
      <c r="I720" s="25">
        <v>0</v>
      </c>
      <c r="J720" s="25">
        <v>0</v>
      </c>
      <c r="K720" s="25">
        <v>0</v>
      </c>
    </row>
    <row r="721" spans="1:11" x14ac:dyDescent="0.3">
      <c r="A721" s="101"/>
      <c r="B721" s="95"/>
      <c r="C721" s="26" t="s">
        <v>17</v>
      </c>
      <c r="D721" s="27">
        <f>D728</f>
        <v>590</v>
      </c>
      <c r="E721" s="27">
        <f t="shared" ref="E721:K721" si="47">E728</f>
        <v>690</v>
      </c>
      <c r="F721" s="27">
        <f t="shared" si="47"/>
        <v>690</v>
      </c>
      <c r="G721" s="27">
        <f t="shared" si="47"/>
        <v>0</v>
      </c>
      <c r="H721" s="27">
        <f t="shared" si="47"/>
        <v>0</v>
      </c>
      <c r="I721" s="27">
        <f t="shared" si="47"/>
        <v>0</v>
      </c>
      <c r="J721" s="27">
        <f t="shared" si="47"/>
        <v>0</v>
      </c>
      <c r="K721" s="27">
        <f t="shared" si="47"/>
        <v>0</v>
      </c>
    </row>
    <row r="722" spans="1:11" ht="75" x14ac:dyDescent="0.3">
      <c r="A722" s="101"/>
      <c r="B722" s="95"/>
      <c r="C722" s="28" t="s">
        <v>18</v>
      </c>
      <c r="D722" s="27">
        <f>D721</f>
        <v>590</v>
      </c>
      <c r="E722" s="27">
        <f>E721</f>
        <v>690</v>
      </c>
      <c r="F722" s="27">
        <f>F721</f>
        <v>690</v>
      </c>
      <c r="G722" s="27">
        <f>G721</f>
        <v>0</v>
      </c>
      <c r="H722" s="27">
        <f>H721</f>
        <v>0</v>
      </c>
      <c r="I722" s="32">
        <v>0</v>
      </c>
      <c r="J722" s="32">
        <v>0</v>
      </c>
      <c r="K722" s="32">
        <v>0</v>
      </c>
    </row>
    <row r="723" spans="1:11" ht="37.5" x14ac:dyDescent="0.3">
      <c r="A723" s="101"/>
      <c r="B723" s="95"/>
      <c r="C723" s="26" t="s">
        <v>19</v>
      </c>
      <c r="D723" s="27">
        <v>0</v>
      </c>
      <c r="E723" s="27">
        <v>0</v>
      </c>
      <c r="F723" s="32">
        <v>0</v>
      </c>
      <c r="G723" s="32">
        <v>0</v>
      </c>
      <c r="H723" s="32">
        <v>0</v>
      </c>
      <c r="I723" s="32">
        <v>0</v>
      </c>
      <c r="J723" s="32">
        <v>0</v>
      </c>
      <c r="K723" s="32">
        <v>0</v>
      </c>
    </row>
    <row r="724" spans="1:11" ht="75" x14ac:dyDescent="0.3">
      <c r="A724" s="101"/>
      <c r="B724" s="95"/>
      <c r="C724" s="28" t="s">
        <v>20</v>
      </c>
      <c r="D724" s="27">
        <f t="shared" ref="D724:I724" si="48">D723</f>
        <v>0</v>
      </c>
      <c r="E724" s="27">
        <f t="shared" si="48"/>
        <v>0</v>
      </c>
      <c r="F724" s="27">
        <f t="shared" si="48"/>
        <v>0</v>
      </c>
      <c r="G724" s="27">
        <f t="shared" si="48"/>
        <v>0</v>
      </c>
      <c r="H724" s="27">
        <f t="shared" si="48"/>
        <v>0</v>
      </c>
      <c r="I724" s="27">
        <f t="shared" si="48"/>
        <v>0</v>
      </c>
      <c r="J724" s="27">
        <v>0</v>
      </c>
      <c r="K724" s="27">
        <v>0</v>
      </c>
    </row>
    <row r="725" spans="1:11" ht="37.5" customHeight="1" x14ac:dyDescent="0.3">
      <c r="A725" s="101"/>
      <c r="B725" s="95"/>
      <c r="C725" s="26" t="s">
        <v>21</v>
      </c>
      <c r="D725" s="27">
        <v>0</v>
      </c>
      <c r="E725" s="27">
        <v>0</v>
      </c>
      <c r="F725" s="32">
        <v>0</v>
      </c>
      <c r="G725" s="32">
        <v>0</v>
      </c>
      <c r="H725" s="32">
        <v>0</v>
      </c>
      <c r="I725" s="32">
        <v>0</v>
      </c>
      <c r="J725" s="32">
        <v>0</v>
      </c>
      <c r="K725" s="32">
        <v>0</v>
      </c>
    </row>
    <row r="726" spans="1:11" ht="56.25" x14ac:dyDescent="0.3">
      <c r="A726" s="102"/>
      <c r="B726" s="96"/>
      <c r="C726" s="26" t="s">
        <v>22</v>
      </c>
      <c r="D726" s="27">
        <v>0</v>
      </c>
      <c r="E726" s="27">
        <v>0</v>
      </c>
      <c r="F726" s="32">
        <v>0</v>
      </c>
      <c r="G726" s="32">
        <v>0</v>
      </c>
      <c r="H726" s="32">
        <v>0</v>
      </c>
      <c r="I726" s="32">
        <v>0</v>
      </c>
      <c r="J726" s="32">
        <v>0</v>
      </c>
      <c r="K726" s="32">
        <v>0</v>
      </c>
    </row>
    <row r="727" spans="1:11" x14ac:dyDescent="0.3">
      <c r="A727" s="103" t="s">
        <v>125</v>
      </c>
      <c r="B727" s="94" t="s">
        <v>54</v>
      </c>
      <c r="C727" s="23" t="s">
        <v>16</v>
      </c>
      <c r="D727" s="24">
        <f>D728+D730+D732+D733</f>
        <v>590</v>
      </c>
      <c r="E727" s="24">
        <f>E728+E730+E732+E733</f>
        <v>690</v>
      </c>
      <c r="F727" s="24">
        <f>F728+F730+F732+F733</f>
        <v>690</v>
      </c>
      <c r="G727" s="24">
        <f>G728+G730+G732+G733</f>
        <v>0</v>
      </c>
      <c r="H727" s="24">
        <f>H728+H730+H732+H733</f>
        <v>0</v>
      </c>
      <c r="I727" s="25">
        <v>0</v>
      </c>
      <c r="J727" s="25">
        <v>0</v>
      </c>
      <c r="K727" s="25">
        <v>0</v>
      </c>
    </row>
    <row r="728" spans="1:11" x14ac:dyDescent="0.3">
      <c r="A728" s="104"/>
      <c r="B728" s="95"/>
      <c r="C728" s="26" t="s">
        <v>17</v>
      </c>
      <c r="D728" s="27">
        <v>590</v>
      </c>
      <c r="E728" s="27">
        <v>690</v>
      </c>
      <c r="F728" s="32">
        <v>690</v>
      </c>
      <c r="G728" s="32">
        <v>0</v>
      </c>
      <c r="H728" s="32">
        <v>0</v>
      </c>
      <c r="I728" s="25">
        <v>0</v>
      </c>
      <c r="J728" s="25">
        <v>0</v>
      </c>
      <c r="K728" s="25">
        <v>0</v>
      </c>
    </row>
    <row r="729" spans="1:11" ht="75" x14ac:dyDescent="0.3">
      <c r="A729" s="104"/>
      <c r="B729" s="95"/>
      <c r="C729" s="28" t="s">
        <v>18</v>
      </c>
      <c r="D729" s="27">
        <v>0</v>
      </c>
      <c r="E729" s="27">
        <v>0</v>
      </c>
      <c r="F729" s="27">
        <v>0</v>
      </c>
      <c r="G729" s="27">
        <f>G728</f>
        <v>0</v>
      </c>
      <c r="H729" s="27">
        <f>H728</f>
        <v>0</v>
      </c>
      <c r="I729" s="32">
        <v>0</v>
      </c>
      <c r="J729" s="32">
        <v>0</v>
      </c>
      <c r="K729" s="32">
        <v>0</v>
      </c>
    </row>
    <row r="730" spans="1:11" ht="37.5" x14ac:dyDescent="0.3">
      <c r="A730" s="104"/>
      <c r="B730" s="95"/>
      <c r="C730" s="26" t="s">
        <v>19</v>
      </c>
      <c r="D730" s="27">
        <v>0</v>
      </c>
      <c r="E730" s="27">
        <v>0</v>
      </c>
      <c r="F730" s="32">
        <v>0</v>
      </c>
      <c r="G730" s="32">
        <v>0</v>
      </c>
      <c r="H730" s="32">
        <v>0</v>
      </c>
      <c r="I730" s="32">
        <v>0</v>
      </c>
      <c r="J730" s="32">
        <v>0</v>
      </c>
      <c r="K730" s="32">
        <v>0</v>
      </c>
    </row>
    <row r="731" spans="1:11" ht="75" x14ac:dyDescent="0.3">
      <c r="A731" s="104"/>
      <c r="B731" s="95"/>
      <c r="C731" s="28" t="s">
        <v>20</v>
      </c>
      <c r="D731" s="27">
        <f t="shared" ref="D731:I731" si="49">D730</f>
        <v>0</v>
      </c>
      <c r="E731" s="27">
        <f t="shared" si="49"/>
        <v>0</v>
      </c>
      <c r="F731" s="27">
        <f t="shared" si="49"/>
        <v>0</v>
      </c>
      <c r="G731" s="27">
        <f t="shared" si="49"/>
        <v>0</v>
      </c>
      <c r="H731" s="27">
        <f t="shared" si="49"/>
        <v>0</v>
      </c>
      <c r="I731" s="27">
        <f t="shared" si="49"/>
        <v>0</v>
      </c>
      <c r="J731" s="27">
        <v>0</v>
      </c>
      <c r="K731" s="27">
        <v>0</v>
      </c>
    </row>
    <row r="732" spans="1:11" ht="37.5" x14ac:dyDescent="0.3">
      <c r="A732" s="104"/>
      <c r="B732" s="95"/>
      <c r="C732" s="26" t="s">
        <v>21</v>
      </c>
      <c r="D732" s="27">
        <v>0</v>
      </c>
      <c r="E732" s="27">
        <v>0</v>
      </c>
      <c r="F732" s="32">
        <v>0</v>
      </c>
      <c r="G732" s="32">
        <v>0</v>
      </c>
      <c r="H732" s="32">
        <v>0</v>
      </c>
      <c r="I732" s="32">
        <v>0</v>
      </c>
      <c r="J732" s="32">
        <v>0</v>
      </c>
      <c r="K732" s="32">
        <v>0</v>
      </c>
    </row>
    <row r="733" spans="1:11" ht="56.25" x14ac:dyDescent="0.3">
      <c r="A733" s="105"/>
      <c r="B733" s="96"/>
      <c r="C733" s="26" t="s">
        <v>22</v>
      </c>
      <c r="D733" s="27">
        <v>0</v>
      </c>
      <c r="E733" s="27">
        <v>0</v>
      </c>
      <c r="F733" s="32">
        <v>0</v>
      </c>
      <c r="G733" s="32">
        <v>0</v>
      </c>
      <c r="H733" s="32">
        <v>0</v>
      </c>
      <c r="I733" s="32">
        <v>0</v>
      </c>
      <c r="J733" s="32">
        <v>0</v>
      </c>
      <c r="K733" s="32">
        <v>0</v>
      </c>
    </row>
    <row r="734" spans="1:11" x14ac:dyDescent="0.3">
      <c r="A734" s="103" t="s">
        <v>126</v>
      </c>
      <c r="B734" s="94" t="s">
        <v>54</v>
      </c>
      <c r="C734" s="23" t="s">
        <v>16</v>
      </c>
      <c r="D734" s="24">
        <f>D735+D737+D739+D740</f>
        <v>100</v>
      </c>
      <c r="E734" s="24">
        <f>E735+E737+E739+E740</f>
        <v>0</v>
      </c>
      <c r="F734" s="24">
        <f>F735+F737+F739+F740</f>
        <v>0</v>
      </c>
      <c r="G734" s="24">
        <f>G735+G737+G739+G740</f>
        <v>0</v>
      </c>
      <c r="H734" s="24">
        <f>H735+H737+H739+H740</f>
        <v>0</v>
      </c>
      <c r="I734" s="25">
        <v>0</v>
      </c>
      <c r="J734" s="25">
        <v>0</v>
      </c>
      <c r="K734" s="25">
        <v>0</v>
      </c>
    </row>
    <row r="735" spans="1:11" x14ac:dyDescent="0.3">
      <c r="A735" s="104"/>
      <c r="B735" s="95"/>
      <c r="C735" s="26" t="s">
        <v>17</v>
      </c>
      <c r="D735" s="27">
        <v>100</v>
      </c>
      <c r="E735" s="27">
        <v>0</v>
      </c>
      <c r="F735" s="32">
        <v>0</v>
      </c>
      <c r="G735" s="32">
        <v>0</v>
      </c>
      <c r="H735" s="32">
        <v>0</v>
      </c>
      <c r="I735" s="25">
        <v>0</v>
      </c>
      <c r="J735" s="25">
        <v>0</v>
      </c>
      <c r="K735" s="25">
        <v>0</v>
      </c>
    </row>
    <row r="736" spans="1:11" ht="75" x14ac:dyDescent="0.3">
      <c r="A736" s="104"/>
      <c r="B736" s="95"/>
      <c r="C736" s="28" t="s">
        <v>18</v>
      </c>
      <c r="D736" s="27">
        <v>0</v>
      </c>
      <c r="E736" s="27">
        <v>0</v>
      </c>
      <c r="F736" s="27">
        <v>0</v>
      </c>
      <c r="G736" s="27">
        <f>G735</f>
        <v>0</v>
      </c>
      <c r="H736" s="27">
        <f>H735</f>
        <v>0</v>
      </c>
      <c r="I736" s="32">
        <v>0</v>
      </c>
      <c r="J736" s="32">
        <v>0</v>
      </c>
      <c r="K736" s="32">
        <v>0</v>
      </c>
    </row>
    <row r="737" spans="1:11" ht="37.5" x14ac:dyDescent="0.3">
      <c r="A737" s="104"/>
      <c r="B737" s="95"/>
      <c r="C737" s="26" t="s">
        <v>19</v>
      </c>
      <c r="D737" s="27">
        <v>0</v>
      </c>
      <c r="E737" s="27">
        <v>0</v>
      </c>
      <c r="F737" s="32">
        <v>0</v>
      </c>
      <c r="G737" s="32">
        <v>0</v>
      </c>
      <c r="H737" s="32">
        <v>0</v>
      </c>
      <c r="I737" s="32">
        <v>0</v>
      </c>
      <c r="J737" s="32">
        <v>0</v>
      </c>
      <c r="K737" s="32">
        <v>0</v>
      </c>
    </row>
    <row r="738" spans="1:11" ht="75" x14ac:dyDescent="0.3">
      <c r="A738" s="104"/>
      <c r="B738" s="95"/>
      <c r="C738" s="28" t="s">
        <v>20</v>
      </c>
      <c r="D738" s="27">
        <f t="shared" ref="D738:I738" si="50">D737</f>
        <v>0</v>
      </c>
      <c r="E738" s="27">
        <f t="shared" si="50"/>
        <v>0</v>
      </c>
      <c r="F738" s="27">
        <f t="shared" si="50"/>
        <v>0</v>
      </c>
      <c r="G738" s="27">
        <f t="shared" si="50"/>
        <v>0</v>
      </c>
      <c r="H738" s="27">
        <f t="shared" si="50"/>
        <v>0</v>
      </c>
      <c r="I738" s="27">
        <f t="shared" si="50"/>
        <v>0</v>
      </c>
      <c r="J738" s="27">
        <v>0</v>
      </c>
      <c r="K738" s="27">
        <v>0</v>
      </c>
    </row>
    <row r="739" spans="1:11" ht="37.5" x14ac:dyDescent="0.3">
      <c r="A739" s="104"/>
      <c r="B739" s="95"/>
      <c r="C739" s="26" t="s">
        <v>21</v>
      </c>
      <c r="D739" s="27">
        <v>0</v>
      </c>
      <c r="E739" s="27">
        <v>0</v>
      </c>
      <c r="F739" s="32">
        <v>0</v>
      </c>
      <c r="G739" s="32">
        <v>0</v>
      </c>
      <c r="H739" s="32">
        <v>0</v>
      </c>
      <c r="I739" s="32">
        <v>0</v>
      </c>
      <c r="J739" s="32">
        <v>0</v>
      </c>
      <c r="K739" s="32">
        <v>0</v>
      </c>
    </row>
    <row r="740" spans="1:11" ht="56.25" x14ac:dyDescent="0.3">
      <c r="A740" s="105"/>
      <c r="B740" s="96"/>
      <c r="C740" s="26" t="s">
        <v>22</v>
      </c>
      <c r="D740" s="27">
        <v>0</v>
      </c>
      <c r="E740" s="27">
        <v>0</v>
      </c>
      <c r="F740" s="32">
        <v>0</v>
      </c>
      <c r="G740" s="32">
        <v>0</v>
      </c>
      <c r="H740" s="32">
        <v>0</v>
      </c>
      <c r="I740" s="32">
        <v>0</v>
      </c>
      <c r="J740" s="32">
        <v>0</v>
      </c>
      <c r="K740" s="32">
        <v>0</v>
      </c>
    </row>
    <row r="741" spans="1:11" x14ac:dyDescent="0.3">
      <c r="A741" s="90" t="s">
        <v>127</v>
      </c>
      <c r="B741" s="93"/>
      <c r="C741" s="40" t="s">
        <v>16</v>
      </c>
      <c r="D741" s="27">
        <f t="shared" ref="D741:I741" si="51">D742+D744+D746+D747</f>
        <v>448220.19999999995</v>
      </c>
      <c r="E741" s="27">
        <f t="shared" si="51"/>
        <v>274247.90000000002</v>
      </c>
      <c r="F741" s="27">
        <f t="shared" si="51"/>
        <v>274649.5</v>
      </c>
      <c r="G741" s="27">
        <f t="shared" si="51"/>
        <v>122259.4</v>
      </c>
      <c r="H741" s="27">
        <f t="shared" si="51"/>
        <v>139108.1</v>
      </c>
      <c r="I741" s="27">
        <f t="shared" si="51"/>
        <v>118.54200491745578</v>
      </c>
      <c r="J741" s="25">
        <f>G741/E741*100</f>
        <v>44.579885570682578</v>
      </c>
      <c r="K741" s="25">
        <f>G741/F741*100</f>
        <v>44.514699644455931</v>
      </c>
    </row>
    <row r="742" spans="1:11" x14ac:dyDescent="0.3">
      <c r="A742" s="91"/>
      <c r="B742" s="93"/>
      <c r="C742" s="40" t="s">
        <v>17</v>
      </c>
      <c r="D742" s="27">
        <f>D749+D756+D763</f>
        <v>67892.899999999994</v>
      </c>
      <c r="E742" s="27">
        <f>E749+E756+E763</f>
        <v>67491.199999999997</v>
      </c>
      <c r="F742" s="27">
        <f>F749+F756+F763</f>
        <v>67892.800000000003</v>
      </c>
      <c r="G742" s="27">
        <f>G749+G756+G763</f>
        <v>24111.5</v>
      </c>
      <c r="H742" s="27">
        <f>H749+H756+H763</f>
        <v>28250.6</v>
      </c>
      <c r="I742" s="27">
        <f>G742/D742*100</f>
        <v>35.514022821237567</v>
      </c>
      <c r="J742" s="25">
        <f>G742/E742*100</f>
        <v>35.72539827414537</v>
      </c>
      <c r="K742" s="25">
        <f>G742/F742*100</f>
        <v>35.514075130205264</v>
      </c>
    </row>
    <row r="743" spans="1:11" ht="59.25" customHeight="1" x14ac:dyDescent="0.3">
      <c r="A743" s="91"/>
      <c r="B743" s="93"/>
      <c r="C743" s="28" t="s">
        <v>18</v>
      </c>
      <c r="D743" s="27">
        <f>D750</f>
        <v>16892.599999999999</v>
      </c>
      <c r="E743" s="27">
        <f>E750</f>
        <v>16892.599999999999</v>
      </c>
      <c r="F743" s="27">
        <f>F750</f>
        <v>16892.5</v>
      </c>
      <c r="G743" s="27">
        <f>G750</f>
        <v>5061.3999999999996</v>
      </c>
      <c r="H743" s="27">
        <f>H750</f>
        <v>5061.3999999999996</v>
      </c>
      <c r="I743" s="27">
        <f>G743/D743*100</f>
        <v>29.962231983235267</v>
      </c>
      <c r="J743" s="25">
        <f>G743/E743*100</f>
        <v>29.962231983235267</v>
      </c>
      <c r="K743" s="25">
        <f>G743/F743*100</f>
        <v>29.962409353263279</v>
      </c>
    </row>
    <row r="744" spans="1:11" ht="48" customHeight="1" x14ac:dyDescent="0.3">
      <c r="A744" s="91"/>
      <c r="B744" s="93"/>
      <c r="C744" s="40" t="s">
        <v>19</v>
      </c>
      <c r="D744" s="27">
        <f>D751+D758+D765</f>
        <v>206756.7</v>
      </c>
      <c r="E744" s="27">
        <f>E751+E758+E765</f>
        <v>206756.7</v>
      </c>
      <c r="F744" s="27">
        <f>F751+F758+F765</f>
        <v>206756.7</v>
      </c>
      <c r="G744" s="27">
        <f>G751+G758+G765</f>
        <v>42668.9</v>
      </c>
      <c r="H744" s="27">
        <f>H751+H758+H765</f>
        <v>55378.5</v>
      </c>
      <c r="I744" s="27">
        <f>G744/D744*100</f>
        <v>20.637251416761828</v>
      </c>
      <c r="J744" s="25">
        <f>G744/E744*100</f>
        <v>20.637251416761828</v>
      </c>
      <c r="K744" s="25">
        <f>G744/F744*100</f>
        <v>20.637251416761828</v>
      </c>
    </row>
    <row r="745" spans="1:11" ht="75" x14ac:dyDescent="0.3">
      <c r="A745" s="91"/>
      <c r="B745" s="93"/>
      <c r="C745" s="28" t="s">
        <v>20</v>
      </c>
      <c r="D745" s="27">
        <f>D744</f>
        <v>206756.7</v>
      </c>
      <c r="E745" s="27">
        <f>E744</f>
        <v>206756.7</v>
      </c>
      <c r="F745" s="27">
        <f>F744</f>
        <v>206756.7</v>
      </c>
      <c r="G745" s="27">
        <f>G744</f>
        <v>42668.9</v>
      </c>
      <c r="H745" s="27">
        <f>H744</f>
        <v>55378.5</v>
      </c>
      <c r="I745" s="27">
        <f>G745/D745*100</f>
        <v>20.637251416761828</v>
      </c>
      <c r="J745" s="25">
        <f>G745/E745*100</f>
        <v>20.637251416761828</v>
      </c>
      <c r="K745" s="25">
        <f>G745/F745*100</f>
        <v>20.637251416761828</v>
      </c>
    </row>
    <row r="746" spans="1:11" ht="48" customHeight="1" x14ac:dyDescent="0.3">
      <c r="A746" s="91"/>
      <c r="B746" s="93"/>
      <c r="C746" s="40" t="s">
        <v>21</v>
      </c>
      <c r="D746" s="27">
        <f>D753+D760+D767</f>
        <v>82945.100000000006</v>
      </c>
      <c r="E746" s="27">
        <f>E753+E760+E767</f>
        <v>0</v>
      </c>
      <c r="F746" s="27">
        <f>F753+F760+F767</f>
        <v>0</v>
      </c>
      <c r="G746" s="27">
        <f>G753+G760+G767</f>
        <v>11479</v>
      </c>
      <c r="H746" s="27">
        <f>H753+H760+H767</f>
        <v>11479</v>
      </c>
      <c r="I746" s="27">
        <f>G746/D746*100</f>
        <v>13.839274411628896</v>
      </c>
      <c r="J746" s="25">
        <v>0</v>
      </c>
      <c r="K746" s="25">
        <v>0</v>
      </c>
    </row>
    <row r="747" spans="1:11" ht="48" customHeight="1" x14ac:dyDescent="0.3">
      <c r="A747" s="91"/>
      <c r="B747" s="93"/>
      <c r="C747" s="40" t="s">
        <v>22</v>
      </c>
      <c r="D747" s="27">
        <f>D775</f>
        <v>90625.5</v>
      </c>
      <c r="E747" s="27">
        <f t="shared" ref="E747:K747" si="52">E775</f>
        <v>0</v>
      </c>
      <c r="F747" s="27">
        <f t="shared" si="52"/>
        <v>0</v>
      </c>
      <c r="G747" s="27">
        <f t="shared" si="52"/>
        <v>44000</v>
      </c>
      <c r="H747" s="27">
        <f t="shared" si="52"/>
        <v>44000</v>
      </c>
      <c r="I747" s="27">
        <f t="shared" si="52"/>
        <v>48.55145626782749</v>
      </c>
      <c r="J747" s="27">
        <f t="shared" si="52"/>
        <v>0</v>
      </c>
      <c r="K747" s="27">
        <f t="shared" si="52"/>
        <v>0</v>
      </c>
    </row>
    <row r="748" spans="1:11" ht="26.25" customHeight="1" x14ac:dyDescent="0.3">
      <c r="A748" s="91"/>
      <c r="B748" s="94" t="s">
        <v>54</v>
      </c>
      <c r="C748" s="26" t="s">
        <v>16</v>
      </c>
      <c r="D748" s="27">
        <f>D749+D751+D753+D754</f>
        <v>165806.5</v>
      </c>
      <c r="E748" s="27">
        <f>E749+E751+E753+E754</f>
        <v>165404.80000000002</v>
      </c>
      <c r="F748" s="27">
        <f>F749+F751+F753+F754</f>
        <v>165806.40000000002</v>
      </c>
      <c r="G748" s="27">
        <f>G749+G751+G753+G754</f>
        <v>49887.5</v>
      </c>
      <c r="H748" s="27">
        <f>H749+H751+H753+H754</f>
        <v>49887.5</v>
      </c>
      <c r="I748" s="25">
        <f>G748/D748*100</f>
        <v>30.087783048312339</v>
      </c>
      <c r="J748" s="25">
        <f>G748/E748*100</f>
        <v>30.160853856719992</v>
      </c>
      <c r="K748" s="25">
        <f>G748/F748*100</f>
        <v>30.087801194646278</v>
      </c>
    </row>
    <row r="749" spans="1:11" x14ac:dyDescent="0.3">
      <c r="A749" s="91"/>
      <c r="B749" s="95"/>
      <c r="C749" s="26" t="s">
        <v>17</v>
      </c>
      <c r="D749" s="27">
        <f>D819+D826+D833+D770+D847</f>
        <v>19049.8</v>
      </c>
      <c r="E749" s="27">
        <f>E819+E826+E833+E770+E847</f>
        <v>18648.099999999999</v>
      </c>
      <c r="F749" s="27">
        <f>F819+F826+F833+F770+F847</f>
        <v>19049.7</v>
      </c>
      <c r="G749" s="27">
        <f>G819+G826+G833+G770+G847</f>
        <v>7218.6</v>
      </c>
      <c r="H749" s="27">
        <f>H819+H826+H833+H770+H847</f>
        <v>7218.6</v>
      </c>
      <c r="I749" s="25">
        <f>G749/D749*100</f>
        <v>37.893311215865786</v>
      </c>
      <c r="J749" s="25">
        <f>G749/E749*100</f>
        <v>38.709573629485043</v>
      </c>
      <c r="K749" s="25">
        <f>G749/F749*100</f>
        <v>37.893510134017859</v>
      </c>
    </row>
    <row r="750" spans="1:11" ht="58.5" customHeight="1" x14ac:dyDescent="0.3">
      <c r="A750" s="91"/>
      <c r="B750" s="95"/>
      <c r="C750" s="28" t="s">
        <v>18</v>
      </c>
      <c r="D750" s="27">
        <f t="shared" ref="D750:H751" si="53">D771+D820+D827+D848</f>
        <v>16892.599999999999</v>
      </c>
      <c r="E750" s="27">
        <f t="shared" si="53"/>
        <v>16892.599999999999</v>
      </c>
      <c r="F750" s="27">
        <f t="shared" si="53"/>
        <v>16892.5</v>
      </c>
      <c r="G750" s="27">
        <f t="shared" si="53"/>
        <v>5061.3999999999996</v>
      </c>
      <c r="H750" s="27">
        <f t="shared" si="53"/>
        <v>5061.3999999999996</v>
      </c>
      <c r="I750" s="25">
        <f>G750/D750*100</f>
        <v>29.962231983235267</v>
      </c>
      <c r="J750" s="25">
        <f>G750/E750*100</f>
        <v>29.962231983235267</v>
      </c>
      <c r="K750" s="25">
        <f>G750/F750*100</f>
        <v>29.962409353263279</v>
      </c>
    </row>
    <row r="751" spans="1:11" ht="37.5" x14ac:dyDescent="0.3">
      <c r="A751" s="91"/>
      <c r="B751" s="95"/>
      <c r="C751" s="26" t="s">
        <v>19</v>
      </c>
      <c r="D751" s="27">
        <f t="shared" si="53"/>
        <v>146756.70000000001</v>
      </c>
      <c r="E751" s="27">
        <f t="shared" si="53"/>
        <v>146756.70000000001</v>
      </c>
      <c r="F751" s="27">
        <f t="shared" si="53"/>
        <v>146756.70000000001</v>
      </c>
      <c r="G751" s="27">
        <f t="shared" si="53"/>
        <v>42668.9</v>
      </c>
      <c r="H751" s="27">
        <f t="shared" si="53"/>
        <v>42668.9</v>
      </c>
      <c r="I751" s="25">
        <f>G751/D751*100</f>
        <v>29.074583988328982</v>
      </c>
      <c r="J751" s="25">
        <f>G751/E751*100</f>
        <v>29.074583988328982</v>
      </c>
      <c r="K751" s="25">
        <f>G751/F751*100</f>
        <v>29.074583988328982</v>
      </c>
    </row>
    <row r="752" spans="1:11" ht="96.75" customHeight="1" x14ac:dyDescent="0.3">
      <c r="A752" s="91"/>
      <c r="B752" s="95"/>
      <c r="C752" s="28" t="s">
        <v>20</v>
      </c>
      <c r="D752" s="27">
        <f>D822+D829+D836</f>
        <v>17362.2</v>
      </c>
      <c r="E752" s="27">
        <f>E822+E829+E836</f>
        <v>17362.2</v>
      </c>
      <c r="F752" s="27">
        <f>F822+F829+F836</f>
        <v>17362.2</v>
      </c>
      <c r="G752" s="27">
        <f>G822+G829+G836</f>
        <v>13746.7</v>
      </c>
      <c r="H752" s="27">
        <f>H822+H829+H836</f>
        <v>13746.7</v>
      </c>
      <c r="I752" s="25">
        <f>G752/D752*100</f>
        <v>79.176026079644288</v>
      </c>
      <c r="J752" s="25">
        <f>G752/E752*100</f>
        <v>79.176026079644288</v>
      </c>
      <c r="K752" s="25">
        <f>G752/F752*100</f>
        <v>79.176026079644288</v>
      </c>
    </row>
    <row r="753" spans="1:11" ht="48" customHeight="1" x14ac:dyDescent="0.3">
      <c r="A753" s="91"/>
      <c r="B753" s="95"/>
      <c r="C753" s="26" t="s">
        <v>21</v>
      </c>
      <c r="D753" s="27">
        <v>0</v>
      </c>
      <c r="E753" s="27">
        <v>0</v>
      </c>
      <c r="F753" s="32">
        <v>0</v>
      </c>
      <c r="G753" s="32">
        <v>0</v>
      </c>
      <c r="H753" s="32">
        <v>0</v>
      </c>
      <c r="I753" s="32">
        <v>0</v>
      </c>
      <c r="J753" s="32">
        <v>0</v>
      </c>
      <c r="K753" s="32">
        <v>0</v>
      </c>
    </row>
    <row r="754" spans="1:11" ht="48" customHeight="1" x14ac:dyDescent="0.3">
      <c r="A754" s="91"/>
      <c r="B754" s="96"/>
      <c r="C754" s="26" t="s">
        <v>22</v>
      </c>
      <c r="D754" s="27">
        <v>0</v>
      </c>
      <c r="E754" s="27">
        <v>0</v>
      </c>
      <c r="F754" s="32">
        <v>0</v>
      </c>
      <c r="G754" s="32">
        <v>0</v>
      </c>
      <c r="H754" s="32">
        <v>0</v>
      </c>
      <c r="I754" s="32">
        <v>0</v>
      </c>
      <c r="J754" s="32">
        <v>0</v>
      </c>
      <c r="K754" s="32">
        <v>0</v>
      </c>
    </row>
    <row r="755" spans="1:11" x14ac:dyDescent="0.3">
      <c r="A755" s="91"/>
      <c r="B755" s="76" t="s">
        <v>27</v>
      </c>
      <c r="C755" s="26" t="s">
        <v>16</v>
      </c>
      <c r="D755" s="27">
        <f>D756+D758+D760+D761</f>
        <v>108843.1</v>
      </c>
      <c r="E755" s="27">
        <f>E756+E758+E760+E761</f>
        <v>108843.1</v>
      </c>
      <c r="F755" s="27">
        <f>F756+F758+F760+F761</f>
        <v>108843.1</v>
      </c>
      <c r="G755" s="27">
        <f>G756+G758+G760+G761</f>
        <v>16892.900000000001</v>
      </c>
      <c r="H755" s="27">
        <f>H756+H758+H760+H761</f>
        <v>33741.599999999999</v>
      </c>
      <c r="I755" s="25">
        <f>G755/D755*100</f>
        <v>15.520414247664757</v>
      </c>
      <c r="J755" s="25">
        <f>G755/E755*100</f>
        <v>15.520414247664757</v>
      </c>
      <c r="K755" s="25">
        <f>G755/F755*100</f>
        <v>15.520414247664757</v>
      </c>
    </row>
    <row r="756" spans="1:11" x14ac:dyDescent="0.3">
      <c r="A756" s="91"/>
      <c r="B756" s="77"/>
      <c r="C756" s="26" t="s">
        <v>17</v>
      </c>
      <c r="D756" s="27">
        <f t="shared" ref="D756:H757" si="54">D791+D798</f>
        <v>48843.1</v>
      </c>
      <c r="E756" s="27">
        <f t="shared" si="54"/>
        <v>48843.1</v>
      </c>
      <c r="F756" s="27">
        <f t="shared" si="54"/>
        <v>48843.1</v>
      </c>
      <c r="G756" s="27">
        <f t="shared" si="54"/>
        <v>16892.900000000001</v>
      </c>
      <c r="H756" s="27">
        <f t="shared" si="54"/>
        <v>21032</v>
      </c>
      <c r="I756" s="25">
        <f>G756/D756*100</f>
        <v>34.586052072861882</v>
      </c>
      <c r="J756" s="25">
        <f>G756/E756*100</f>
        <v>34.586052072861882</v>
      </c>
      <c r="K756" s="25">
        <f>G756/F756*100</f>
        <v>34.586052072861882</v>
      </c>
    </row>
    <row r="757" spans="1:11" ht="58.5" customHeight="1" x14ac:dyDescent="0.3">
      <c r="A757" s="91"/>
      <c r="B757" s="77"/>
      <c r="C757" s="28" t="s">
        <v>18</v>
      </c>
      <c r="D757" s="27">
        <f t="shared" si="54"/>
        <v>7415.7</v>
      </c>
      <c r="E757" s="27">
        <f t="shared" si="54"/>
        <v>7415.7</v>
      </c>
      <c r="F757" s="27">
        <f t="shared" si="54"/>
        <v>7415.7</v>
      </c>
      <c r="G757" s="27">
        <f t="shared" si="54"/>
        <v>0</v>
      </c>
      <c r="H757" s="27">
        <f t="shared" si="54"/>
        <v>1570.9</v>
      </c>
      <c r="I757" s="25">
        <f>G757/D757*100</f>
        <v>0</v>
      </c>
      <c r="J757" s="25">
        <f>G757/E757*100</f>
        <v>0</v>
      </c>
      <c r="K757" s="25">
        <f>G757/F757*100</f>
        <v>0</v>
      </c>
    </row>
    <row r="758" spans="1:11" ht="37.5" x14ac:dyDescent="0.3">
      <c r="A758" s="91"/>
      <c r="B758" s="77"/>
      <c r="C758" s="26" t="s">
        <v>19</v>
      </c>
      <c r="D758" s="27">
        <f t="shared" ref="D758:H759" si="55">D793</f>
        <v>60000</v>
      </c>
      <c r="E758" s="27">
        <f t="shared" si="55"/>
        <v>60000</v>
      </c>
      <c r="F758" s="27">
        <f t="shared" si="55"/>
        <v>60000</v>
      </c>
      <c r="G758" s="27">
        <f t="shared" si="55"/>
        <v>0</v>
      </c>
      <c r="H758" s="27">
        <f t="shared" si="55"/>
        <v>12709.6</v>
      </c>
      <c r="I758" s="25">
        <f>G758/D758*100</f>
        <v>0</v>
      </c>
      <c r="J758" s="25">
        <f>G758/E758*100</f>
        <v>0</v>
      </c>
      <c r="K758" s="25">
        <f>G758/F758*100</f>
        <v>0</v>
      </c>
    </row>
    <row r="759" spans="1:11" ht="75" x14ac:dyDescent="0.3">
      <c r="A759" s="91"/>
      <c r="B759" s="77"/>
      <c r="C759" s="28" t="s">
        <v>20</v>
      </c>
      <c r="D759" s="27">
        <f t="shared" si="55"/>
        <v>60000</v>
      </c>
      <c r="E759" s="27">
        <f t="shared" si="55"/>
        <v>60000</v>
      </c>
      <c r="F759" s="27">
        <f t="shared" si="55"/>
        <v>60000</v>
      </c>
      <c r="G759" s="27">
        <f t="shared" si="55"/>
        <v>0</v>
      </c>
      <c r="H759" s="27">
        <f t="shared" si="55"/>
        <v>12709.6</v>
      </c>
      <c r="I759" s="25">
        <f>G759/D759*100</f>
        <v>0</v>
      </c>
      <c r="J759" s="25">
        <f>G759/E759*100</f>
        <v>0</v>
      </c>
      <c r="K759" s="25">
        <f>G759/F759*100</f>
        <v>0</v>
      </c>
    </row>
    <row r="760" spans="1:11" ht="48" customHeight="1" x14ac:dyDescent="0.3">
      <c r="A760" s="91"/>
      <c r="B760" s="77"/>
      <c r="C760" s="26" t="s">
        <v>21</v>
      </c>
      <c r="D760" s="27">
        <v>0</v>
      </c>
      <c r="E760" s="27">
        <v>0</v>
      </c>
      <c r="F760" s="32">
        <v>0</v>
      </c>
      <c r="G760" s="32">
        <v>0</v>
      </c>
      <c r="H760" s="32">
        <v>0</v>
      </c>
      <c r="I760" s="32">
        <v>0</v>
      </c>
      <c r="J760" s="32">
        <v>0</v>
      </c>
      <c r="K760" s="32">
        <v>0</v>
      </c>
    </row>
    <row r="761" spans="1:11" ht="56.25" x14ac:dyDescent="0.3">
      <c r="A761" s="91"/>
      <c r="B761" s="78"/>
      <c r="C761" s="26" t="s">
        <v>22</v>
      </c>
      <c r="D761" s="27">
        <v>0</v>
      </c>
      <c r="E761" s="27">
        <v>0</v>
      </c>
      <c r="F761" s="32">
        <v>0</v>
      </c>
      <c r="G761" s="32">
        <v>0</v>
      </c>
      <c r="H761" s="32">
        <v>0</v>
      </c>
      <c r="I761" s="32">
        <v>0</v>
      </c>
      <c r="J761" s="32">
        <v>0</v>
      </c>
      <c r="K761" s="32">
        <v>0</v>
      </c>
    </row>
    <row r="762" spans="1:11" x14ac:dyDescent="0.3">
      <c r="A762" s="91"/>
      <c r="B762" s="76" t="s">
        <v>128</v>
      </c>
      <c r="C762" s="26" t="s">
        <v>16</v>
      </c>
      <c r="D762" s="27">
        <f>D763+D765+D767+D768</f>
        <v>82945.100000000006</v>
      </c>
      <c r="E762" s="27">
        <f>E763+E765+E767+E768</f>
        <v>0</v>
      </c>
      <c r="F762" s="27">
        <f>F763+F765+F767+F768</f>
        <v>0</v>
      </c>
      <c r="G762" s="27">
        <f>G763+G765+G767+G768</f>
        <v>11479</v>
      </c>
      <c r="H762" s="27">
        <f>H763+H765+H767+H768</f>
        <v>11479</v>
      </c>
      <c r="I762" s="25">
        <f>G762/D762*100</f>
        <v>13.839274411628896</v>
      </c>
      <c r="J762" s="25" t="e">
        <f>H762/E762*100</f>
        <v>#DIV/0!</v>
      </c>
      <c r="K762" s="25" t="e">
        <f>I762/F762*100</f>
        <v>#DIV/0!</v>
      </c>
    </row>
    <row r="763" spans="1:11" x14ac:dyDescent="0.3">
      <c r="A763" s="91"/>
      <c r="B763" s="77"/>
      <c r="C763" s="26" t="s">
        <v>17</v>
      </c>
      <c r="D763" s="27">
        <v>0</v>
      </c>
      <c r="E763" s="27">
        <v>0</v>
      </c>
      <c r="F763" s="32">
        <v>0</v>
      </c>
      <c r="G763" s="32">
        <v>0</v>
      </c>
      <c r="H763" s="32">
        <v>0</v>
      </c>
      <c r="I763" s="32">
        <v>0</v>
      </c>
      <c r="J763" s="32">
        <v>0</v>
      </c>
      <c r="K763" s="32">
        <v>0</v>
      </c>
    </row>
    <row r="764" spans="1:11" ht="60.75" customHeight="1" x14ac:dyDescent="0.3">
      <c r="A764" s="91"/>
      <c r="B764" s="77"/>
      <c r="C764" s="28" t="s">
        <v>18</v>
      </c>
      <c r="D764" s="27">
        <v>0</v>
      </c>
      <c r="E764" s="27">
        <v>0</v>
      </c>
      <c r="F764" s="32">
        <v>0</v>
      </c>
      <c r="G764" s="32">
        <v>0</v>
      </c>
      <c r="H764" s="32">
        <v>0</v>
      </c>
      <c r="I764" s="32">
        <v>0</v>
      </c>
      <c r="J764" s="32">
        <v>0</v>
      </c>
      <c r="K764" s="25">
        <v>0</v>
      </c>
    </row>
    <row r="765" spans="1:11" ht="48" customHeight="1" x14ac:dyDescent="0.3">
      <c r="A765" s="91"/>
      <c r="B765" s="77"/>
      <c r="C765" s="26" t="s">
        <v>19</v>
      </c>
      <c r="D765" s="27">
        <f>D807</f>
        <v>0</v>
      </c>
      <c r="E765" s="27">
        <f>E807</f>
        <v>0</v>
      </c>
      <c r="F765" s="27">
        <f>F807</f>
        <v>0</v>
      </c>
      <c r="G765" s="27">
        <f>G807</f>
        <v>0</v>
      </c>
      <c r="H765" s="27">
        <f>H807</f>
        <v>0</v>
      </c>
      <c r="I765" s="27">
        <v>0</v>
      </c>
      <c r="J765" s="27">
        <v>0</v>
      </c>
      <c r="K765" s="27">
        <v>0</v>
      </c>
    </row>
    <row r="766" spans="1:11" ht="48" customHeight="1" x14ac:dyDescent="0.3">
      <c r="A766" s="91"/>
      <c r="B766" s="77"/>
      <c r="C766" s="28" t="s">
        <v>20</v>
      </c>
      <c r="D766" s="27">
        <v>0</v>
      </c>
      <c r="E766" s="27">
        <v>0</v>
      </c>
      <c r="F766" s="27">
        <v>0</v>
      </c>
      <c r="G766" s="27">
        <v>0</v>
      </c>
      <c r="H766" s="27">
        <v>0</v>
      </c>
      <c r="I766" s="27">
        <v>0</v>
      </c>
      <c r="J766" s="27">
        <v>0</v>
      </c>
      <c r="K766" s="27">
        <v>0</v>
      </c>
    </row>
    <row r="767" spans="1:11" ht="48" customHeight="1" x14ac:dyDescent="0.3">
      <c r="A767" s="91"/>
      <c r="B767" s="77"/>
      <c r="C767" s="26" t="s">
        <v>21</v>
      </c>
      <c r="D767" s="27">
        <f>D774+D809+D851</f>
        <v>82945.100000000006</v>
      </c>
      <c r="E767" s="27">
        <f>E774+E809+E851</f>
        <v>0</v>
      </c>
      <c r="F767" s="27">
        <f>F774+F809+F851</f>
        <v>0</v>
      </c>
      <c r="G767" s="27">
        <f>G774+G809+G851</f>
        <v>11479</v>
      </c>
      <c r="H767" s="27">
        <f>H774+H809+H851</f>
        <v>11479</v>
      </c>
      <c r="I767" s="27">
        <f>G767/D767*100</f>
        <v>13.839274411628896</v>
      </c>
      <c r="J767" s="27" t="e">
        <f>H767/E767*100</f>
        <v>#DIV/0!</v>
      </c>
      <c r="K767" s="27" t="e">
        <f>I767/F767*100</f>
        <v>#DIV/0!</v>
      </c>
    </row>
    <row r="768" spans="1:11" ht="48" customHeight="1" x14ac:dyDescent="0.3">
      <c r="A768" s="92"/>
      <c r="B768" s="78"/>
      <c r="C768" s="26" t="s">
        <v>22</v>
      </c>
      <c r="D768" s="27">
        <v>0</v>
      </c>
      <c r="E768" s="27">
        <v>0</v>
      </c>
      <c r="F768" s="32">
        <v>0</v>
      </c>
      <c r="G768" s="32">
        <v>0</v>
      </c>
      <c r="H768" s="32">
        <v>0</v>
      </c>
      <c r="I768" s="32">
        <v>0</v>
      </c>
      <c r="J768" s="32">
        <v>0</v>
      </c>
      <c r="K768" s="32">
        <v>0</v>
      </c>
    </row>
    <row r="769" spans="1:11" ht="18.75" customHeight="1" x14ac:dyDescent="0.3">
      <c r="A769" s="97" t="s">
        <v>129</v>
      </c>
      <c r="B769" s="76" t="s">
        <v>130</v>
      </c>
      <c r="C769" s="26" t="s">
        <v>16</v>
      </c>
      <c r="D769" s="27">
        <f>D770+D772+D774+D775</f>
        <v>133877.79999999999</v>
      </c>
      <c r="E769" s="27">
        <f>E770+E772+E774+E775</f>
        <v>33252.300000000003</v>
      </c>
      <c r="F769" s="27">
        <f>F770+F772+F774+F775</f>
        <v>33252.199999999997</v>
      </c>
      <c r="G769" s="27">
        <f>G770+G772+G774+G775</f>
        <v>61424.2</v>
      </c>
      <c r="H769" s="27">
        <f>H770+H772+H774+H775</f>
        <v>61424.2</v>
      </c>
      <c r="I769" s="27">
        <f>G769/D769*100</f>
        <v>45.880795770471281</v>
      </c>
      <c r="J769" s="27">
        <f>H769/E769*100</f>
        <v>184.72165835145236</v>
      </c>
      <c r="K769" s="27">
        <f>G769/F769*100</f>
        <v>184.72221386855608</v>
      </c>
    </row>
    <row r="770" spans="1:11" x14ac:dyDescent="0.3">
      <c r="A770" s="98"/>
      <c r="B770" s="77"/>
      <c r="C770" s="26" t="s">
        <v>17</v>
      </c>
      <c r="D770" s="27">
        <f>D777</f>
        <v>3657.8</v>
      </c>
      <c r="E770" s="27">
        <f t="shared" ref="E770:K770" si="56">E777</f>
        <v>3657.8</v>
      </c>
      <c r="F770" s="27">
        <f t="shared" si="56"/>
        <v>3657.7</v>
      </c>
      <c r="G770" s="27">
        <f t="shared" si="56"/>
        <v>1473.5</v>
      </c>
      <c r="H770" s="27">
        <f t="shared" si="56"/>
        <v>1473.5</v>
      </c>
      <c r="I770" s="27">
        <f t="shared" si="56"/>
        <v>40.283777133796264</v>
      </c>
      <c r="J770" s="27">
        <f t="shared" si="56"/>
        <v>40.283777133796264</v>
      </c>
      <c r="K770" s="27">
        <f t="shared" si="56"/>
        <v>40.284878475544744</v>
      </c>
    </row>
    <row r="771" spans="1:11" ht="75" x14ac:dyDescent="0.3">
      <c r="A771" s="98"/>
      <c r="B771" s="77"/>
      <c r="C771" s="28" t="s">
        <v>18</v>
      </c>
      <c r="D771" s="27">
        <f>D770</f>
        <v>3657.8</v>
      </c>
      <c r="E771" s="27">
        <f>E770</f>
        <v>3657.8</v>
      </c>
      <c r="F771" s="27">
        <f>F770</f>
        <v>3657.7</v>
      </c>
      <c r="G771" s="27">
        <f>G770</f>
        <v>1473.5</v>
      </c>
      <c r="H771" s="27">
        <f>H770</f>
        <v>1473.5</v>
      </c>
      <c r="I771" s="32">
        <v>0</v>
      </c>
      <c r="J771" s="32">
        <v>0</v>
      </c>
      <c r="K771" s="32">
        <v>0</v>
      </c>
    </row>
    <row r="772" spans="1:11" ht="37.5" x14ac:dyDescent="0.3">
      <c r="A772" s="98"/>
      <c r="B772" s="77"/>
      <c r="C772" s="26" t="s">
        <v>19</v>
      </c>
      <c r="D772" s="27">
        <f>D779</f>
        <v>29594.5</v>
      </c>
      <c r="E772" s="27">
        <f>E779</f>
        <v>29594.5</v>
      </c>
      <c r="F772" s="27">
        <v>29594.5</v>
      </c>
      <c r="G772" s="27">
        <f>G779</f>
        <v>11922.2</v>
      </c>
      <c r="H772" s="27">
        <f>H779</f>
        <v>11922.2</v>
      </c>
      <c r="I772" s="27">
        <f>I779</f>
        <v>40.285188126172095</v>
      </c>
      <c r="J772" s="27">
        <f>J779</f>
        <v>40.285188126172095</v>
      </c>
      <c r="K772" s="27">
        <f>K779</f>
        <v>40.285188126172095</v>
      </c>
    </row>
    <row r="773" spans="1:11" ht="73.5" customHeight="1" x14ac:dyDescent="0.3">
      <c r="A773" s="98"/>
      <c r="B773" s="77"/>
      <c r="C773" s="28" t="s">
        <v>20</v>
      </c>
      <c r="D773" s="27">
        <f>D772</f>
        <v>29594.5</v>
      </c>
      <c r="E773" s="27">
        <f>E772</f>
        <v>29594.5</v>
      </c>
      <c r="F773" s="27">
        <f>F772</f>
        <v>29594.5</v>
      </c>
      <c r="G773" s="27">
        <f>G772</f>
        <v>11922.2</v>
      </c>
      <c r="H773" s="27">
        <f>H772</f>
        <v>11922.2</v>
      </c>
      <c r="I773" s="27">
        <v>0</v>
      </c>
      <c r="J773" s="27">
        <v>0</v>
      </c>
      <c r="K773" s="27">
        <v>0</v>
      </c>
    </row>
    <row r="774" spans="1:11" ht="48" customHeight="1" x14ac:dyDescent="0.3">
      <c r="A774" s="98"/>
      <c r="B774" s="77"/>
      <c r="C774" s="26" t="s">
        <v>21</v>
      </c>
      <c r="D774" s="27">
        <f>D781</f>
        <v>10000</v>
      </c>
      <c r="E774" s="27">
        <f>E781</f>
        <v>0</v>
      </c>
      <c r="F774" s="27">
        <f>F781</f>
        <v>0</v>
      </c>
      <c r="G774" s="27">
        <f>G781</f>
        <v>4028.5</v>
      </c>
      <c r="H774" s="27">
        <f>H781</f>
        <v>4028.5</v>
      </c>
      <c r="I774" s="27">
        <f>G774/D774*100</f>
        <v>40.284999999999997</v>
      </c>
      <c r="J774" s="27">
        <v>0</v>
      </c>
      <c r="K774" s="27">
        <v>0</v>
      </c>
    </row>
    <row r="775" spans="1:11" ht="56.25" x14ac:dyDescent="0.3">
      <c r="A775" s="99"/>
      <c r="B775" s="78"/>
      <c r="C775" s="26" t="s">
        <v>22</v>
      </c>
      <c r="D775" s="27">
        <f>D789</f>
        <v>90625.5</v>
      </c>
      <c r="E775" s="27">
        <f>E789</f>
        <v>0</v>
      </c>
      <c r="F775" s="27">
        <f>F789</f>
        <v>0</v>
      </c>
      <c r="G775" s="27">
        <f>G789</f>
        <v>44000</v>
      </c>
      <c r="H775" s="27">
        <f>H789</f>
        <v>44000</v>
      </c>
      <c r="I775" s="27">
        <f>G775/D775*100</f>
        <v>48.55145626782749</v>
      </c>
      <c r="J775" s="27">
        <v>0</v>
      </c>
      <c r="K775" s="27">
        <v>0</v>
      </c>
    </row>
    <row r="776" spans="1:11" ht="18.75" customHeight="1" x14ac:dyDescent="0.3">
      <c r="A776" s="82" t="s">
        <v>131</v>
      </c>
      <c r="B776" s="76"/>
      <c r="C776" s="26" t="s">
        <v>16</v>
      </c>
      <c r="D776" s="27">
        <f>D777+D779+D781+D782</f>
        <v>43252.3</v>
      </c>
      <c r="E776" s="27">
        <f>E777+E779+E781+E782</f>
        <v>33252.300000000003</v>
      </c>
      <c r="F776" s="27">
        <f>F777+F779+F781+F782</f>
        <v>33252.199999999997</v>
      </c>
      <c r="G776" s="27">
        <f>G777+G779+G781+G782</f>
        <v>17424.2</v>
      </c>
      <c r="H776" s="27">
        <f>H777+H779+H781+H782</f>
        <v>17424.2</v>
      </c>
      <c r="I776" s="27">
        <f>G776/D776*100</f>
        <v>40.285025305012681</v>
      </c>
      <c r="J776" s="27">
        <f>G776/E776*100</f>
        <v>52.399984361983975</v>
      </c>
      <c r="K776" s="27">
        <f>G776/F776*100</f>
        <v>52.400141945495335</v>
      </c>
    </row>
    <row r="777" spans="1:11" ht="25.5" customHeight="1" x14ac:dyDescent="0.3">
      <c r="A777" s="83"/>
      <c r="B777" s="77"/>
      <c r="C777" s="26" t="s">
        <v>17</v>
      </c>
      <c r="D777" s="27">
        <v>3657.8</v>
      </c>
      <c r="E777" s="27">
        <v>3657.8</v>
      </c>
      <c r="F777" s="32">
        <v>3657.7</v>
      </c>
      <c r="G777" s="32">
        <v>1473.5</v>
      </c>
      <c r="H777" s="32">
        <v>1473.5</v>
      </c>
      <c r="I777" s="32">
        <f>G777/D777*100</f>
        <v>40.283777133796264</v>
      </c>
      <c r="J777" s="32">
        <f>G777/E777*100</f>
        <v>40.283777133796264</v>
      </c>
      <c r="K777" s="32">
        <f>G777/F777*100</f>
        <v>40.284878475544744</v>
      </c>
    </row>
    <row r="778" spans="1:11" ht="57" customHeight="1" x14ac:dyDescent="0.3">
      <c r="A778" s="83"/>
      <c r="B778" s="77"/>
      <c r="C778" s="28" t="s">
        <v>18</v>
      </c>
      <c r="D778" s="27">
        <f>D777</f>
        <v>3657.8</v>
      </c>
      <c r="E778" s="27">
        <f>E777</f>
        <v>3657.8</v>
      </c>
      <c r="F778" s="27">
        <f>F777</f>
        <v>3657.7</v>
      </c>
      <c r="G778" s="27">
        <f>G777</f>
        <v>1473.5</v>
      </c>
      <c r="H778" s="27">
        <f>H777</f>
        <v>1473.5</v>
      </c>
      <c r="I778" s="32">
        <v>0</v>
      </c>
      <c r="J778" s="32">
        <v>0</v>
      </c>
      <c r="K778" s="32">
        <v>0</v>
      </c>
    </row>
    <row r="779" spans="1:11" ht="45.75" customHeight="1" x14ac:dyDescent="0.3">
      <c r="A779" s="83"/>
      <c r="B779" s="77"/>
      <c r="C779" s="26" t="s">
        <v>19</v>
      </c>
      <c r="D779" s="27">
        <v>29594.5</v>
      </c>
      <c r="E779" s="27">
        <v>29594.5</v>
      </c>
      <c r="F779" s="27">
        <v>29594.5</v>
      </c>
      <c r="G779" s="27">
        <v>11922.2</v>
      </c>
      <c r="H779" s="27">
        <v>11922.2</v>
      </c>
      <c r="I779" s="27">
        <f>G779/D779*100</f>
        <v>40.285188126172095</v>
      </c>
      <c r="J779" s="27">
        <f>G779/E779*100</f>
        <v>40.285188126172095</v>
      </c>
      <c r="K779" s="27">
        <f>G779/F779*100</f>
        <v>40.285188126172095</v>
      </c>
    </row>
    <row r="780" spans="1:11" ht="73.5" customHeight="1" x14ac:dyDescent="0.3">
      <c r="A780" s="83"/>
      <c r="B780" s="77"/>
      <c r="C780" s="28" t="s">
        <v>20</v>
      </c>
      <c r="D780" s="27">
        <f>D779</f>
        <v>29594.5</v>
      </c>
      <c r="E780" s="27">
        <f>E779</f>
        <v>29594.5</v>
      </c>
      <c r="F780" s="27">
        <f>F779</f>
        <v>29594.5</v>
      </c>
      <c r="G780" s="27">
        <f>G779</f>
        <v>11922.2</v>
      </c>
      <c r="H780" s="27">
        <f>H779</f>
        <v>11922.2</v>
      </c>
      <c r="I780" s="27">
        <v>0</v>
      </c>
      <c r="J780" s="27">
        <v>0</v>
      </c>
      <c r="K780" s="27">
        <v>0</v>
      </c>
    </row>
    <row r="781" spans="1:11" ht="37.5" x14ac:dyDescent="0.3">
      <c r="A781" s="83"/>
      <c r="B781" s="77"/>
      <c r="C781" s="26" t="s">
        <v>21</v>
      </c>
      <c r="D781" s="27">
        <v>10000</v>
      </c>
      <c r="E781" s="27">
        <v>0</v>
      </c>
      <c r="F781" s="27">
        <v>0</v>
      </c>
      <c r="G781" s="27">
        <v>4028.5</v>
      </c>
      <c r="H781" s="27">
        <v>4028.5</v>
      </c>
      <c r="I781" s="27">
        <f>G781/D781*100</f>
        <v>40.284999999999997</v>
      </c>
      <c r="J781" s="27">
        <v>0</v>
      </c>
      <c r="K781" s="27">
        <v>0</v>
      </c>
    </row>
    <row r="782" spans="1:11" ht="41.25" customHeight="1" x14ac:dyDescent="0.3">
      <c r="A782" s="84"/>
      <c r="B782" s="78"/>
      <c r="C782" s="26" t="s">
        <v>22</v>
      </c>
      <c r="D782" s="27">
        <v>0</v>
      </c>
      <c r="E782" s="27">
        <v>0</v>
      </c>
      <c r="F782" s="32">
        <v>0</v>
      </c>
      <c r="G782" s="32">
        <v>0</v>
      </c>
      <c r="H782" s="32">
        <v>0</v>
      </c>
      <c r="I782" s="32">
        <v>0</v>
      </c>
      <c r="J782" s="32">
        <v>0</v>
      </c>
      <c r="K782" s="32">
        <v>0</v>
      </c>
    </row>
    <row r="783" spans="1:11" ht="41.25" customHeight="1" x14ac:dyDescent="0.3">
      <c r="A783" s="82" t="s">
        <v>132</v>
      </c>
      <c r="B783" s="76"/>
      <c r="C783" s="26" t="s">
        <v>16</v>
      </c>
      <c r="D783" s="27">
        <f t="shared" ref="D783:K783" si="57">D784+D786+D788+D789</f>
        <v>90625.5</v>
      </c>
      <c r="E783" s="27">
        <f t="shared" si="57"/>
        <v>0</v>
      </c>
      <c r="F783" s="27">
        <f t="shared" si="57"/>
        <v>0</v>
      </c>
      <c r="G783" s="27">
        <f t="shared" si="57"/>
        <v>44000</v>
      </c>
      <c r="H783" s="27">
        <f t="shared" si="57"/>
        <v>44000</v>
      </c>
      <c r="I783" s="27">
        <f>G783/D783*100</f>
        <v>48.55145626782749</v>
      </c>
      <c r="J783" s="27">
        <f t="shared" si="57"/>
        <v>0</v>
      </c>
      <c r="K783" s="27">
        <f t="shared" si="57"/>
        <v>0</v>
      </c>
    </row>
    <row r="784" spans="1:11" ht="41.25" customHeight="1" x14ac:dyDescent="0.3">
      <c r="A784" s="83"/>
      <c r="B784" s="77"/>
      <c r="C784" s="26" t="s">
        <v>17</v>
      </c>
      <c r="D784" s="27">
        <v>0</v>
      </c>
      <c r="E784" s="27">
        <v>0</v>
      </c>
      <c r="F784" s="32">
        <v>0</v>
      </c>
      <c r="G784" s="32">
        <v>0</v>
      </c>
      <c r="H784" s="32">
        <v>0</v>
      </c>
      <c r="I784" s="32">
        <v>0</v>
      </c>
      <c r="J784" s="32">
        <v>0</v>
      </c>
      <c r="K784" s="32">
        <v>0</v>
      </c>
    </row>
    <row r="785" spans="1:12" ht="41.25" customHeight="1" x14ac:dyDescent="0.3">
      <c r="A785" s="83"/>
      <c r="B785" s="77"/>
      <c r="C785" s="28" t="s">
        <v>18</v>
      </c>
      <c r="D785" s="27">
        <v>0</v>
      </c>
      <c r="E785" s="27">
        <v>0</v>
      </c>
      <c r="F785" s="27">
        <v>0</v>
      </c>
      <c r="G785" s="27">
        <v>0</v>
      </c>
      <c r="H785" s="27">
        <v>0</v>
      </c>
      <c r="I785" s="32">
        <v>0</v>
      </c>
      <c r="J785" s="32">
        <v>0</v>
      </c>
      <c r="K785" s="32">
        <v>0</v>
      </c>
    </row>
    <row r="786" spans="1:12" ht="41.25" customHeight="1" x14ac:dyDescent="0.3">
      <c r="A786" s="83"/>
      <c r="B786" s="77"/>
      <c r="C786" s="26" t="s">
        <v>19</v>
      </c>
      <c r="D786" s="27">
        <v>0</v>
      </c>
      <c r="E786" s="27">
        <v>0</v>
      </c>
      <c r="F786" s="27">
        <v>0</v>
      </c>
      <c r="G786" s="27">
        <v>0</v>
      </c>
      <c r="H786" s="27">
        <v>0</v>
      </c>
      <c r="I786" s="27">
        <v>0</v>
      </c>
      <c r="J786" s="27">
        <v>0</v>
      </c>
      <c r="K786" s="27">
        <v>0</v>
      </c>
    </row>
    <row r="787" spans="1:12" ht="41.25" customHeight="1" x14ac:dyDescent="0.3">
      <c r="A787" s="83"/>
      <c r="B787" s="77"/>
      <c r="C787" s="28" t="s">
        <v>20</v>
      </c>
      <c r="D787" s="27">
        <v>0</v>
      </c>
      <c r="E787" s="27">
        <v>0</v>
      </c>
      <c r="F787" s="27">
        <v>0</v>
      </c>
      <c r="G787" s="27">
        <v>0</v>
      </c>
      <c r="H787" s="27">
        <v>0</v>
      </c>
      <c r="I787" s="27">
        <v>0</v>
      </c>
      <c r="J787" s="27">
        <v>0</v>
      </c>
      <c r="K787" s="27">
        <v>0</v>
      </c>
    </row>
    <row r="788" spans="1:12" ht="41.25" customHeight="1" x14ac:dyDescent="0.3">
      <c r="A788" s="83"/>
      <c r="B788" s="77"/>
      <c r="C788" s="26" t="s">
        <v>21</v>
      </c>
      <c r="D788" s="27">
        <v>0</v>
      </c>
      <c r="E788" s="27">
        <v>0</v>
      </c>
      <c r="F788" s="27">
        <v>0</v>
      </c>
      <c r="G788" s="27">
        <v>0</v>
      </c>
      <c r="H788" s="27">
        <v>0</v>
      </c>
      <c r="I788" s="27">
        <v>0</v>
      </c>
      <c r="J788" s="27">
        <v>0</v>
      </c>
      <c r="K788" s="27">
        <v>0</v>
      </c>
    </row>
    <row r="789" spans="1:12" ht="41.25" customHeight="1" x14ac:dyDescent="0.3">
      <c r="A789" s="84"/>
      <c r="B789" s="78"/>
      <c r="C789" s="26" t="s">
        <v>22</v>
      </c>
      <c r="D789" s="27">
        <v>90625.5</v>
      </c>
      <c r="E789" s="27">
        <v>0</v>
      </c>
      <c r="F789" s="32">
        <v>0</v>
      </c>
      <c r="G789" s="32">
        <v>44000</v>
      </c>
      <c r="H789" s="32">
        <v>44000</v>
      </c>
      <c r="I789" s="32">
        <f>G789/D789*100</f>
        <v>48.55145626782749</v>
      </c>
      <c r="J789" s="32">
        <v>0</v>
      </c>
      <c r="K789" s="32">
        <v>0</v>
      </c>
    </row>
    <row r="790" spans="1:12" x14ac:dyDescent="0.3">
      <c r="A790" s="85" t="s">
        <v>133</v>
      </c>
      <c r="B790" s="76" t="s">
        <v>27</v>
      </c>
      <c r="C790" s="26" t="s">
        <v>16</v>
      </c>
      <c r="D790" s="27">
        <f t="shared" ref="D790:K790" si="58">D791+D793+D795+D796</f>
        <v>67415.7</v>
      </c>
      <c r="E790" s="27">
        <f t="shared" si="58"/>
        <v>67415.7</v>
      </c>
      <c r="F790" s="27">
        <f t="shared" si="58"/>
        <v>67415.7</v>
      </c>
      <c r="G790" s="27">
        <f t="shared" si="58"/>
        <v>0</v>
      </c>
      <c r="H790" s="27">
        <f t="shared" si="58"/>
        <v>14280.5</v>
      </c>
      <c r="I790" s="27">
        <f t="shared" si="58"/>
        <v>0</v>
      </c>
      <c r="J790" s="27">
        <f t="shared" si="58"/>
        <v>42.36610181102256</v>
      </c>
      <c r="K790" s="27">
        <f t="shared" si="58"/>
        <v>42.36610181102256</v>
      </c>
    </row>
    <row r="791" spans="1:12" x14ac:dyDescent="0.3">
      <c r="A791" s="86"/>
      <c r="B791" s="77"/>
      <c r="C791" s="26" t="s">
        <v>17</v>
      </c>
      <c r="D791" s="27">
        <v>7415.7</v>
      </c>
      <c r="E791" s="27">
        <v>7415.7</v>
      </c>
      <c r="F791" s="27">
        <v>7415.7</v>
      </c>
      <c r="G791" s="32">
        <v>0</v>
      </c>
      <c r="H791" s="32">
        <v>1570.9</v>
      </c>
      <c r="I791" s="27">
        <f>G791/D791*100</f>
        <v>0</v>
      </c>
      <c r="J791" s="27">
        <f>H791/E791*100</f>
        <v>21.183435144355894</v>
      </c>
      <c r="K791" s="27">
        <f>H791/E791*100</f>
        <v>21.183435144355894</v>
      </c>
    </row>
    <row r="792" spans="1:12" ht="75" x14ac:dyDescent="0.3">
      <c r="A792" s="86"/>
      <c r="B792" s="77"/>
      <c r="C792" s="28" t="s">
        <v>18</v>
      </c>
      <c r="D792" s="27">
        <f>D791</f>
        <v>7415.7</v>
      </c>
      <c r="E792" s="27">
        <f>E791</f>
        <v>7415.7</v>
      </c>
      <c r="F792" s="27">
        <f>F791</f>
        <v>7415.7</v>
      </c>
      <c r="G792" s="27">
        <f>G791</f>
        <v>0</v>
      </c>
      <c r="H792" s="27">
        <f>H791</f>
        <v>1570.9</v>
      </c>
      <c r="I792" s="27">
        <v>0</v>
      </c>
      <c r="J792" s="27">
        <v>0</v>
      </c>
      <c r="K792" s="27">
        <v>0</v>
      </c>
    </row>
    <row r="793" spans="1:12" ht="37.5" x14ac:dyDescent="0.3">
      <c r="A793" s="86"/>
      <c r="B793" s="77"/>
      <c r="C793" s="26" t="s">
        <v>19</v>
      </c>
      <c r="D793" s="27">
        <v>60000</v>
      </c>
      <c r="E793" s="27">
        <v>60000</v>
      </c>
      <c r="F793" s="27">
        <v>60000</v>
      </c>
      <c r="G793" s="32">
        <v>0</v>
      </c>
      <c r="H793" s="32">
        <v>12709.6</v>
      </c>
      <c r="I793" s="27">
        <f>G793/D793*100</f>
        <v>0</v>
      </c>
      <c r="J793" s="27">
        <f>H793/E793*100</f>
        <v>21.182666666666666</v>
      </c>
      <c r="K793" s="27">
        <f>H793/E793*100</f>
        <v>21.182666666666666</v>
      </c>
    </row>
    <row r="794" spans="1:12" ht="75" x14ac:dyDescent="0.3">
      <c r="A794" s="86"/>
      <c r="B794" s="77"/>
      <c r="C794" s="28" t="s">
        <v>20</v>
      </c>
      <c r="D794" s="27">
        <f>D793</f>
        <v>60000</v>
      </c>
      <c r="E794" s="27">
        <f>E793</f>
        <v>60000</v>
      </c>
      <c r="F794" s="27">
        <f>F793</f>
        <v>60000</v>
      </c>
      <c r="G794" s="27">
        <f>G793</f>
        <v>0</v>
      </c>
      <c r="H794" s="27">
        <f>H793</f>
        <v>12709.6</v>
      </c>
      <c r="I794" s="27">
        <v>0</v>
      </c>
      <c r="J794" s="27">
        <f>H794/E794*100</f>
        <v>21.182666666666666</v>
      </c>
      <c r="K794" s="27">
        <f>H794/E794*100</f>
        <v>21.182666666666666</v>
      </c>
    </row>
    <row r="795" spans="1:12" ht="48" customHeight="1" x14ac:dyDescent="0.3">
      <c r="A795" s="86"/>
      <c r="B795" s="77"/>
      <c r="C795" s="26" t="s">
        <v>21</v>
      </c>
      <c r="D795" s="27">
        <v>0</v>
      </c>
      <c r="E795" s="27">
        <v>0</v>
      </c>
      <c r="F795" s="32">
        <v>0</v>
      </c>
      <c r="G795" s="32">
        <v>0</v>
      </c>
      <c r="H795" s="32">
        <v>0</v>
      </c>
      <c r="I795" s="32">
        <v>0</v>
      </c>
      <c r="J795" s="32">
        <v>0</v>
      </c>
      <c r="K795" s="32">
        <v>0</v>
      </c>
    </row>
    <row r="796" spans="1:12" ht="56.25" x14ac:dyDescent="0.3">
      <c r="A796" s="87"/>
      <c r="B796" s="78"/>
      <c r="C796" s="26" t="s">
        <v>22</v>
      </c>
      <c r="D796" s="27">
        <v>0</v>
      </c>
      <c r="E796" s="27">
        <f>225994.8-225994.8</f>
        <v>0</v>
      </c>
      <c r="F796" s="32">
        <v>0</v>
      </c>
      <c r="G796" s="32">
        <v>0</v>
      </c>
      <c r="H796" s="32">
        <v>0</v>
      </c>
      <c r="I796" s="32">
        <v>0</v>
      </c>
      <c r="J796" s="32">
        <v>0</v>
      </c>
      <c r="K796" s="32">
        <v>0</v>
      </c>
    </row>
    <row r="797" spans="1:12" ht="18.75" customHeight="1" x14ac:dyDescent="0.3">
      <c r="A797" s="85" t="s">
        <v>134</v>
      </c>
      <c r="B797" s="76" t="s">
        <v>27</v>
      </c>
      <c r="C797" s="26" t="s">
        <v>16</v>
      </c>
      <c r="D797" s="27">
        <f t="shared" ref="D797:K797" si="59">D798+D800+D802+D803</f>
        <v>41427.4</v>
      </c>
      <c r="E797" s="27">
        <f t="shared" si="59"/>
        <v>41427.4</v>
      </c>
      <c r="F797" s="27">
        <f t="shared" si="59"/>
        <v>41427.4</v>
      </c>
      <c r="G797" s="27">
        <f t="shared" si="59"/>
        <v>16892.900000000001</v>
      </c>
      <c r="H797" s="27">
        <f t="shared" si="59"/>
        <v>19461.099999999999</v>
      </c>
      <c r="I797" s="27">
        <f t="shared" si="59"/>
        <v>40.777118525420377</v>
      </c>
      <c r="J797" s="27">
        <f t="shared" si="59"/>
        <v>46.97639726364676</v>
      </c>
      <c r="K797" s="27">
        <f t="shared" si="59"/>
        <v>40.777118525420377</v>
      </c>
    </row>
    <row r="798" spans="1:12" x14ac:dyDescent="0.3">
      <c r="A798" s="86"/>
      <c r="B798" s="77"/>
      <c r="C798" s="26" t="s">
        <v>17</v>
      </c>
      <c r="D798" s="27">
        <f>D812</f>
        <v>41427.4</v>
      </c>
      <c r="E798" s="27">
        <f>E812</f>
        <v>41427.4</v>
      </c>
      <c r="F798" s="27">
        <f>F812</f>
        <v>41427.4</v>
      </c>
      <c r="G798" s="27">
        <f>G812</f>
        <v>16892.900000000001</v>
      </c>
      <c r="H798" s="27">
        <f>H812</f>
        <v>19461.099999999999</v>
      </c>
      <c r="I798" s="27">
        <f>G798/D798*100</f>
        <v>40.777118525420377</v>
      </c>
      <c r="J798" s="27">
        <f>H798/E798*100</f>
        <v>46.97639726364676</v>
      </c>
      <c r="K798" s="27">
        <f>G798/E798*100</f>
        <v>40.777118525420377</v>
      </c>
    </row>
    <row r="799" spans="1:12" ht="75" x14ac:dyDescent="0.3">
      <c r="A799" s="86"/>
      <c r="B799" s="77"/>
      <c r="C799" s="28" t="s">
        <v>18</v>
      </c>
      <c r="D799" s="27">
        <v>0</v>
      </c>
      <c r="E799" s="27">
        <v>0</v>
      </c>
      <c r="F799" s="32">
        <v>0</v>
      </c>
      <c r="G799" s="32">
        <v>0</v>
      </c>
      <c r="H799" s="32">
        <v>0</v>
      </c>
      <c r="I799" s="32">
        <v>0</v>
      </c>
      <c r="J799" s="32">
        <v>0</v>
      </c>
      <c r="K799" s="32">
        <v>0</v>
      </c>
    </row>
    <row r="800" spans="1:12" ht="37.5" x14ac:dyDescent="0.3">
      <c r="A800" s="86"/>
      <c r="B800" s="77"/>
      <c r="C800" s="26" t="s">
        <v>19</v>
      </c>
      <c r="D800" s="27">
        <f>D814</f>
        <v>0</v>
      </c>
      <c r="E800" s="27">
        <f>E814</f>
        <v>0</v>
      </c>
      <c r="F800" s="27">
        <f>F814</f>
        <v>0</v>
      </c>
      <c r="G800" s="27">
        <f>G814</f>
        <v>0</v>
      </c>
      <c r="H800" s="27">
        <f>H814</f>
        <v>0</v>
      </c>
      <c r="I800" s="27">
        <v>0</v>
      </c>
      <c r="J800" s="27">
        <v>0</v>
      </c>
      <c r="K800" s="27">
        <v>0</v>
      </c>
      <c r="L800" s="4" t="s">
        <v>135</v>
      </c>
    </row>
    <row r="801" spans="1:11" ht="75" x14ac:dyDescent="0.3">
      <c r="A801" s="86"/>
      <c r="B801" s="77"/>
      <c r="C801" s="28" t="s">
        <v>20</v>
      </c>
      <c r="D801" s="27">
        <v>0</v>
      </c>
      <c r="E801" s="27">
        <v>0</v>
      </c>
      <c r="F801" s="27">
        <v>0</v>
      </c>
      <c r="G801" s="27">
        <v>0</v>
      </c>
      <c r="H801" s="27">
        <v>0</v>
      </c>
      <c r="I801" s="27">
        <v>0</v>
      </c>
      <c r="J801" s="27">
        <v>0</v>
      </c>
      <c r="K801" s="27">
        <v>0</v>
      </c>
    </row>
    <row r="802" spans="1:11" ht="48" customHeight="1" x14ac:dyDescent="0.3">
      <c r="A802" s="86"/>
      <c r="B802" s="77"/>
      <c r="C802" s="26" t="s">
        <v>21</v>
      </c>
      <c r="D802" s="27">
        <v>0</v>
      </c>
      <c r="E802" s="27">
        <v>0</v>
      </c>
      <c r="F802" s="32">
        <v>0</v>
      </c>
      <c r="G802" s="32">
        <v>0</v>
      </c>
      <c r="H802" s="32">
        <v>0</v>
      </c>
      <c r="I802" s="32">
        <v>0</v>
      </c>
      <c r="J802" s="32">
        <v>0</v>
      </c>
      <c r="K802" s="32">
        <v>0</v>
      </c>
    </row>
    <row r="803" spans="1:11" ht="56.25" x14ac:dyDescent="0.3">
      <c r="A803" s="86"/>
      <c r="B803" s="78"/>
      <c r="C803" s="26" t="s">
        <v>22</v>
      </c>
      <c r="D803" s="27">
        <v>0</v>
      </c>
      <c r="E803" s="27">
        <v>0</v>
      </c>
      <c r="F803" s="32">
        <v>0</v>
      </c>
      <c r="G803" s="32">
        <v>0</v>
      </c>
      <c r="H803" s="32">
        <v>0</v>
      </c>
      <c r="I803" s="32">
        <v>0</v>
      </c>
      <c r="J803" s="32">
        <v>0</v>
      </c>
      <c r="K803" s="32">
        <v>0</v>
      </c>
    </row>
    <row r="804" spans="1:11" ht="48" customHeight="1" x14ac:dyDescent="0.3">
      <c r="A804" s="86"/>
      <c r="B804" s="76" t="s">
        <v>136</v>
      </c>
      <c r="C804" s="26" t="s">
        <v>16</v>
      </c>
      <c r="D804" s="27">
        <f t="shared" ref="D804:K804" si="60">D805+D807+D809+D810</f>
        <v>0</v>
      </c>
      <c r="E804" s="27">
        <f t="shared" si="60"/>
        <v>0</v>
      </c>
      <c r="F804" s="27">
        <f t="shared" si="60"/>
        <v>0</v>
      </c>
      <c r="G804" s="27">
        <f t="shared" si="60"/>
        <v>0</v>
      </c>
      <c r="H804" s="27">
        <f t="shared" si="60"/>
        <v>0</v>
      </c>
      <c r="I804" s="27">
        <f t="shared" si="60"/>
        <v>0</v>
      </c>
      <c r="J804" s="27">
        <f t="shared" si="60"/>
        <v>0</v>
      </c>
      <c r="K804" s="27">
        <f t="shared" si="60"/>
        <v>0</v>
      </c>
    </row>
    <row r="805" spans="1:11" x14ac:dyDescent="0.3">
      <c r="A805" s="86"/>
      <c r="B805" s="77"/>
      <c r="C805" s="26" t="s">
        <v>17</v>
      </c>
      <c r="D805" s="27">
        <v>0</v>
      </c>
      <c r="E805" s="27">
        <v>0</v>
      </c>
      <c r="F805" s="32">
        <v>0</v>
      </c>
      <c r="G805" s="32">
        <v>0</v>
      </c>
      <c r="H805" s="32">
        <v>0</v>
      </c>
      <c r="I805" s="32">
        <v>0</v>
      </c>
      <c r="J805" s="32">
        <v>0</v>
      </c>
      <c r="K805" s="32">
        <v>0</v>
      </c>
    </row>
    <row r="806" spans="1:11" ht="60.75" customHeight="1" x14ac:dyDescent="0.3">
      <c r="A806" s="86"/>
      <c r="B806" s="77"/>
      <c r="C806" s="28" t="s">
        <v>18</v>
      </c>
      <c r="D806" s="27">
        <v>0</v>
      </c>
      <c r="E806" s="27">
        <v>0</v>
      </c>
      <c r="F806" s="32">
        <v>0</v>
      </c>
      <c r="G806" s="32">
        <v>0</v>
      </c>
      <c r="H806" s="32">
        <v>0</v>
      </c>
      <c r="I806" s="32">
        <v>0</v>
      </c>
      <c r="J806" s="32">
        <v>0</v>
      </c>
      <c r="K806" s="32">
        <v>0</v>
      </c>
    </row>
    <row r="807" spans="1:11" ht="48" customHeight="1" x14ac:dyDescent="0.3">
      <c r="A807" s="86"/>
      <c r="B807" s="77"/>
      <c r="C807" s="26" t="s">
        <v>19</v>
      </c>
      <c r="D807" s="27">
        <v>0</v>
      </c>
      <c r="E807" s="27">
        <v>0</v>
      </c>
      <c r="F807" s="32">
        <v>0</v>
      </c>
      <c r="G807" s="32">
        <v>0</v>
      </c>
      <c r="H807" s="32">
        <v>0</v>
      </c>
      <c r="I807" s="32">
        <v>0</v>
      </c>
      <c r="J807" s="32">
        <v>0</v>
      </c>
      <c r="K807" s="32">
        <v>0</v>
      </c>
    </row>
    <row r="808" spans="1:11" ht="48" customHeight="1" x14ac:dyDescent="0.3">
      <c r="A808" s="86"/>
      <c r="B808" s="77"/>
      <c r="C808" s="28" t="s">
        <v>20</v>
      </c>
      <c r="D808" s="27">
        <v>0</v>
      </c>
      <c r="E808" s="27">
        <v>0</v>
      </c>
      <c r="F808" s="27">
        <v>0</v>
      </c>
      <c r="G808" s="27">
        <v>0</v>
      </c>
      <c r="H808" s="27">
        <v>0</v>
      </c>
      <c r="I808" s="27">
        <v>0</v>
      </c>
      <c r="J808" s="27">
        <v>0</v>
      </c>
      <c r="K808" s="27">
        <v>0</v>
      </c>
    </row>
    <row r="809" spans="1:11" ht="48" customHeight="1" x14ac:dyDescent="0.3">
      <c r="A809" s="86"/>
      <c r="B809" s="77"/>
      <c r="C809" s="26" t="s">
        <v>21</v>
      </c>
      <c r="D809" s="27">
        <v>0</v>
      </c>
      <c r="E809" s="27">
        <f>E816</f>
        <v>0</v>
      </c>
      <c r="F809" s="27">
        <f>F816</f>
        <v>0</v>
      </c>
      <c r="G809" s="27">
        <v>0</v>
      </c>
      <c r="H809" s="27">
        <f>H816</f>
        <v>0</v>
      </c>
      <c r="I809" s="27">
        <v>0</v>
      </c>
      <c r="J809" s="27">
        <v>0</v>
      </c>
      <c r="K809" s="27">
        <v>0</v>
      </c>
    </row>
    <row r="810" spans="1:11" ht="56.25" x14ac:dyDescent="0.3">
      <c r="A810" s="87"/>
      <c r="B810" s="78"/>
      <c r="C810" s="26" t="s">
        <v>22</v>
      </c>
      <c r="D810" s="27">
        <v>0</v>
      </c>
      <c r="E810" s="27">
        <v>0</v>
      </c>
      <c r="F810" s="32">
        <v>0</v>
      </c>
      <c r="G810" s="32">
        <v>0</v>
      </c>
      <c r="H810" s="32">
        <v>0</v>
      </c>
      <c r="I810" s="32">
        <v>0</v>
      </c>
      <c r="J810" s="32">
        <v>0</v>
      </c>
      <c r="K810" s="32">
        <v>0</v>
      </c>
    </row>
    <row r="811" spans="1:11" ht="48" customHeight="1" x14ac:dyDescent="0.3">
      <c r="A811" s="76" t="s">
        <v>137</v>
      </c>
      <c r="B811" s="76" t="s">
        <v>27</v>
      </c>
      <c r="C811" s="26" t="s">
        <v>16</v>
      </c>
      <c r="D811" s="27">
        <f t="shared" ref="D811:K811" si="61">D812+D814+D816+D817</f>
        <v>41427.4</v>
      </c>
      <c r="E811" s="27">
        <f t="shared" si="61"/>
        <v>41427.4</v>
      </c>
      <c r="F811" s="27">
        <f t="shared" si="61"/>
        <v>41427.4</v>
      </c>
      <c r="G811" s="27">
        <f t="shared" si="61"/>
        <v>16892.900000000001</v>
      </c>
      <c r="H811" s="27">
        <f t="shared" si="61"/>
        <v>19461.099999999999</v>
      </c>
      <c r="I811" s="27">
        <f t="shared" si="61"/>
        <v>40.777118525420377</v>
      </c>
      <c r="J811" s="27">
        <f t="shared" si="61"/>
        <v>40.777118525420377</v>
      </c>
      <c r="K811" s="27">
        <f t="shared" si="61"/>
        <v>40.777118525420377</v>
      </c>
    </row>
    <row r="812" spans="1:11" ht="48" customHeight="1" x14ac:dyDescent="0.3">
      <c r="A812" s="88"/>
      <c r="B812" s="77"/>
      <c r="C812" s="26" t="s">
        <v>17</v>
      </c>
      <c r="D812" s="27">
        <v>41427.4</v>
      </c>
      <c r="E812" s="27">
        <v>41427.4</v>
      </c>
      <c r="F812" s="32">
        <v>41427.4</v>
      </c>
      <c r="G812" s="32">
        <v>16892.900000000001</v>
      </c>
      <c r="H812" s="32">
        <v>19461.099999999999</v>
      </c>
      <c r="I812" s="32">
        <f>G812/D812*100</f>
        <v>40.777118525420377</v>
      </c>
      <c r="J812" s="32">
        <f>G812/E812*100</f>
        <v>40.777118525420377</v>
      </c>
      <c r="K812" s="32">
        <f>G812/E812*100</f>
        <v>40.777118525420377</v>
      </c>
    </row>
    <row r="813" spans="1:11" ht="48" customHeight="1" x14ac:dyDescent="0.3">
      <c r="A813" s="88"/>
      <c r="B813" s="77"/>
      <c r="C813" s="28" t="s">
        <v>18</v>
      </c>
      <c r="D813" s="27">
        <v>0</v>
      </c>
      <c r="E813" s="27">
        <v>0</v>
      </c>
      <c r="F813" s="32">
        <v>0</v>
      </c>
      <c r="G813" s="32">
        <v>0</v>
      </c>
      <c r="H813" s="32">
        <v>0</v>
      </c>
      <c r="I813" s="32">
        <v>0</v>
      </c>
      <c r="J813" s="32">
        <v>0</v>
      </c>
      <c r="K813" s="32">
        <v>0</v>
      </c>
    </row>
    <row r="814" spans="1:11" ht="48" customHeight="1" x14ac:dyDescent="0.3">
      <c r="A814" s="88"/>
      <c r="B814" s="77"/>
      <c r="C814" s="26" t="s">
        <v>19</v>
      </c>
      <c r="D814" s="27">
        <v>0</v>
      </c>
      <c r="E814" s="27">
        <v>0</v>
      </c>
      <c r="F814" s="32">
        <v>0</v>
      </c>
      <c r="G814" s="32">
        <v>0</v>
      </c>
      <c r="H814" s="32">
        <v>0</v>
      </c>
      <c r="I814" s="32">
        <v>0</v>
      </c>
      <c r="J814" s="32">
        <v>0</v>
      </c>
      <c r="K814" s="32">
        <v>0</v>
      </c>
    </row>
    <row r="815" spans="1:11" ht="48" customHeight="1" x14ac:dyDescent="0.3">
      <c r="A815" s="88"/>
      <c r="B815" s="77"/>
      <c r="C815" s="28" t="s">
        <v>20</v>
      </c>
      <c r="D815" s="27">
        <v>0</v>
      </c>
      <c r="E815" s="27">
        <v>0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</row>
    <row r="816" spans="1:11" ht="48" customHeight="1" x14ac:dyDescent="0.3">
      <c r="A816" s="88"/>
      <c r="B816" s="77"/>
      <c r="C816" s="26" t="s">
        <v>21</v>
      </c>
      <c r="D816" s="27">
        <v>0</v>
      </c>
      <c r="E816" s="27">
        <v>0</v>
      </c>
      <c r="F816" s="32">
        <v>0</v>
      </c>
      <c r="G816" s="32">
        <v>0</v>
      </c>
      <c r="H816" s="32">
        <v>0</v>
      </c>
      <c r="I816" s="32">
        <v>0</v>
      </c>
      <c r="J816" s="32">
        <v>0</v>
      </c>
      <c r="K816" s="32">
        <v>0</v>
      </c>
    </row>
    <row r="817" spans="1:11" ht="63" customHeight="1" x14ac:dyDescent="0.3">
      <c r="A817" s="89"/>
      <c r="B817" s="78"/>
      <c r="C817" s="26" t="s">
        <v>22</v>
      </c>
      <c r="D817" s="27">
        <v>0</v>
      </c>
      <c r="E817" s="27">
        <v>0</v>
      </c>
      <c r="F817" s="32">
        <v>0</v>
      </c>
      <c r="G817" s="32">
        <v>0</v>
      </c>
      <c r="H817" s="32">
        <v>0</v>
      </c>
      <c r="I817" s="32">
        <v>0</v>
      </c>
      <c r="J817" s="32">
        <v>0</v>
      </c>
      <c r="K817" s="32">
        <v>0</v>
      </c>
    </row>
    <row r="818" spans="1:11" x14ac:dyDescent="0.3">
      <c r="A818" s="76" t="s">
        <v>138</v>
      </c>
      <c r="B818" s="76" t="s">
        <v>139</v>
      </c>
      <c r="C818" s="26" t="s">
        <v>16</v>
      </c>
      <c r="D818" s="27">
        <f>D819+D821+D823+D824</f>
        <v>8697.3000000000011</v>
      </c>
      <c r="E818" s="27">
        <f>E819+E821+E823+E824</f>
        <v>8697.3000000000011</v>
      </c>
      <c r="F818" s="27">
        <f>F819+F821+F823+F824</f>
        <v>8697.3000000000011</v>
      </c>
      <c r="G818" s="27">
        <f>G819+G821+G823+G824</f>
        <v>8697.3000000000011</v>
      </c>
      <c r="H818" s="27">
        <f>H819+H821+H823+H824</f>
        <v>8697.3000000000011</v>
      </c>
      <c r="I818" s="32">
        <f>G818/D818*100</f>
        <v>100</v>
      </c>
      <c r="J818" s="32">
        <f>H818/E818*100</f>
        <v>100</v>
      </c>
      <c r="K818" s="32">
        <f>G818/E818*100</f>
        <v>100</v>
      </c>
    </row>
    <row r="819" spans="1:11" x14ac:dyDescent="0.3">
      <c r="A819" s="77"/>
      <c r="B819" s="77"/>
      <c r="C819" s="26" t="s">
        <v>17</v>
      </c>
      <c r="D819" s="27">
        <v>956.7</v>
      </c>
      <c r="E819" s="27">
        <v>956.7</v>
      </c>
      <c r="F819" s="32">
        <v>956.7</v>
      </c>
      <c r="G819" s="32">
        <v>956.7</v>
      </c>
      <c r="H819" s="32">
        <v>956.7</v>
      </c>
      <c r="I819" s="32">
        <f>G819/D819*100</f>
        <v>100</v>
      </c>
      <c r="J819" s="32">
        <f>H819/E819*100</f>
        <v>100</v>
      </c>
      <c r="K819" s="32">
        <f>G819/E819*100</f>
        <v>100</v>
      </c>
    </row>
    <row r="820" spans="1:11" ht="62.25" customHeight="1" x14ac:dyDescent="0.3">
      <c r="A820" s="77"/>
      <c r="B820" s="77"/>
      <c r="C820" s="28" t="s">
        <v>18</v>
      </c>
      <c r="D820" s="27">
        <f>D819</f>
        <v>956.7</v>
      </c>
      <c r="E820" s="27">
        <f>E819</f>
        <v>956.7</v>
      </c>
      <c r="F820" s="27">
        <f>F819</f>
        <v>956.7</v>
      </c>
      <c r="G820" s="27">
        <f>G819</f>
        <v>956.7</v>
      </c>
      <c r="H820" s="32">
        <f>H819</f>
        <v>956.7</v>
      </c>
      <c r="I820" s="32">
        <v>0</v>
      </c>
      <c r="J820" s="32">
        <v>0</v>
      </c>
      <c r="K820" s="32">
        <v>0</v>
      </c>
    </row>
    <row r="821" spans="1:11" ht="37.5" x14ac:dyDescent="0.3">
      <c r="A821" s="77"/>
      <c r="B821" s="77"/>
      <c r="C821" s="26" t="s">
        <v>19</v>
      </c>
      <c r="D821" s="27">
        <v>7740.6</v>
      </c>
      <c r="E821" s="27">
        <v>7740.6</v>
      </c>
      <c r="F821" s="32">
        <v>7740.6</v>
      </c>
      <c r="G821" s="32">
        <v>7740.6</v>
      </c>
      <c r="H821" s="32">
        <v>7740.6</v>
      </c>
      <c r="I821" s="32">
        <f>G821/D821*100</f>
        <v>100</v>
      </c>
      <c r="J821" s="32">
        <f>H821/E821*100</f>
        <v>100</v>
      </c>
      <c r="K821" s="32">
        <f>G821/E821*100</f>
        <v>100</v>
      </c>
    </row>
    <row r="822" spans="1:11" ht="58.5" customHeight="1" x14ac:dyDescent="0.3">
      <c r="A822" s="77"/>
      <c r="B822" s="77"/>
      <c r="C822" s="28" t="s">
        <v>20</v>
      </c>
      <c r="D822" s="27">
        <f>D821</f>
        <v>7740.6</v>
      </c>
      <c r="E822" s="27">
        <f>E821</f>
        <v>7740.6</v>
      </c>
      <c r="F822" s="27">
        <f>F821</f>
        <v>7740.6</v>
      </c>
      <c r="G822" s="27">
        <f>G821</f>
        <v>7740.6</v>
      </c>
      <c r="H822" s="27">
        <f>H821</f>
        <v>7740.6</v>
      </c>
      <c r="I822" s="32">
        <v>0</v>
      </c>
      <c r="J822" s="27">
        <v>0</v>
      </c>
      <c r="K822" s="32">
        <v>0</v>
      </c>
    </row>
    <row r="823" spans="1:11" ht="48" customHeight="1" x14ac:dyDescent="0.3">
      <c r="A823" s="77"/>
      <c r="B823" s="77"/>
      <c r="C823" s="26" t="s">
        <v>21</v>
      </c>
      <c r="D823" s="27">
        <v>0</v>
      </c>
      <c r="E823" s="27">
        <v>0</v>
      </c>
      <c r="F823" s="32">
        <v>0</v>
      </c>
      <c r="G823" s="32">
        <v>0</v>
      </c>
      <c r="H823" s="32">
        <v>0</v>
      </c>
      <c r="I823" s="32">
        <v>0</v>
      </c>
      <c r="J823" s="32">
        <v>0</v>
      </c>
      <c r="K823" s="32">
        <v>0</v>
      </c>
    </row>
    <row r="824" spans="1:11" ht="56.25" x14ac:dyDescent="0.3">
      <c r="A824" s="78"/>
      <c r="B824" s="78"/>
      <c r="C824" s="26" t="s">
        <v>22</v>
      </c>
      <c r="D824" s="27">
        <v>0</v>
      </c>
      <c r="E824" s="27">
        <v>0</v>
      </c>
      <c r="F824" s="32">
        <v>0</v>
      </c>
      <c r="G824" s="32">
        <v>0</v>
      </c>
      <c r="H824" s="32">
        <v>0</v>
      </c>
      <c r="I824" s="32">
        <v>0</v>
      </c>
      <c r="J824" s="32">
        <v>0</v>
      </c>
      <c r="K824" s="32">
        <v>0</v>
      </c>
    </row>
    <row r="825" spans="1:11" ht="18.75" customHeight="1" x14ac:dyDescent="0.3">
      <c r="A825" s="76" t="s">
        <v>140</v>
      </c>
      <c r="B825" s="76" t="s">
        <v>139</v>
      </c>
      <c r="C825" s="26" t="s">
        <v>16</v>
      </c>
      <c r="D825" s="27">
        <f>D826+D828+D830+D831</f>
        <v>10910.800000000001</v>
      </c>
      <c r="E825" s="27">
        <f>E826+E828+E830+E831</f>
        <v>10810.800000000001</v>
      </c>
      <c r="F825" s="27">
        <f>F826+F828+F830+F831</f>
        <v>10810.800000000001</v>
      </c>
      <c r="G825" s="27">
        <f>G826+G828+G830+G831</f>
        <v>6748.4000000000005</v>
      </c>
      <c r="H825" s="27">
        <f>H826+H828+H830+H831</f>
        <v>6748.4000000000005</v>
      </c>
      <c r="I825" s="27">
        <f>G825/D825*100</f>
        <v>61.850643399200791</v>
      </c>
      <c r="J825" s="27">
        <f>H825/E825*100</f>
        <v>62.422762422762425</v>
      </c>
      <c r="K825" s="27">
        <f>G825/E825*100</f>
        <v>62.422762422762425</v>
      </c>
    </row>
    <row r="826" spans="1:11" x14ac:dyDescent="0.3">
      <c r="A826" s="77"/>
      <c r="B826" s="77"/>
      <c r="C826" s="26" t="s">
        <v>17</v>
      </c>
      <c r="D826" s="27">
        <v>1189.2</v>
      </c>
      <c r="E826" s="27">
        <v>1189.2</v>
      </c>
      <c r="F826" s="27">
        <v>1189.2</v>
      </c>
      <c r="G826" s="32">
        <v>742.3</v>
      </c>
      <c r="H826" s="32">
        <v>742.3</v>
      </c>
      <c r="I826" s="32">
        <f>G826/D826*100</f>
        <v>62.420114362596699</v>
      </c>
      <c r="J826" s="32">
        <f>H826/E826*100</f>
        <v>62.420114362596699</v>
      </c>
      <c r="K826" s="32">
        <f>G826/E826*100</f>
        <v>62.420114362596699</v>
      </c>
    </row>
    <row r="827" spans="1:11" ht="54.75" customHeight="1" x14ac:dyDescent="0.3">
      <c r="A827" s="77"/>
      <c r="B827" s="77"/>
      <c r="C827" s="28" t="s">
        <v>18</v>
      </c>
      <c r="D827" s="27">
        <f>D826</f>
        <v>1189.2</v>
      </c>
      <c r="E827" s="27">
        <f>E826</f>
        <v>1189.2</v>
      </c>
      <c r="F827" s="27">
        <f>F826</f>
        <v>1189.2</v>
      </c>
      <c r="G827" s="27">
        <f>G826</f>
        <v>742.3</v>
      </c>
      <c r="H827" s="27">
        <f>H826</f>
        <v>742.3</v>
      </c>
      <c r="I827" s="27">
        <v>0</v>
      </c>
      <c r="J827" s="27">
        <v>0</v>
      </c>
      <c r="K827" s="32">
        <v>0</v>
      </c>
    </row>
    <row r="828" spans="1:11" ht="37.5" x14ac:dyDescent="0.3">
      <c r="A828" s="77"/>
      <c r="B828" s="77"/>
      <c r="C828" s="26" t="s">
        <v>19</v>
      </c>
      <c r="D828" s="27">
        <v>9621.6</v>
      </c>
      <c r="E828" s="27">
        <v>9621.6</v>
      </c>
      <c r="F828" s="27">
        <v>9621.6</v>
      </c>
      <c r="G828" s="32">
        <v>6006.1</v>
      </c>
      <c r="H828" s="32">
        <v>6006.1</v>
      </c>
      <c r="I828" s="32">
        <f>G828/D828*100</f>
        <v>62.423089714808341</v>
      </c>
      <c r="J828" s="32">
        <f>H828/E828*100</f>
        <v>62.423089714808341</v>
      </c>
      <c r="K828" s="32">
        <f>G828/E828*100</f>
        <v>62.423089714808341</v>
      </c>
    </row>
    <row r="829" spans="1:11" ht="75" x14ac:dyDescent="0.3">
      <c r="A829" s="77"/>
      <c r="B829" s="77"/>
      <c r="C829" s="28" t="s">
        <v>20</v>
      </c>
      <c r="D829" s="27">
        <f>D828</f>
        <v>9621.6</v>
      </c>
      <c r="E829" s="27">
        <f>E828</f>
        <v>9621.6</v>
      </c>
      <c r="F829" s="27">
        <f>F828</f>
        <v>9621.6</v>
      </c>
      <c r="G829" s="27">
        <f>G828</f>
        <v>6006.1</v>
      </c>
      <c r="H829" s="27">
        <f>H828</f>
        <v>6006.1</v>
      </c>
      <c r="I829" s="27">
        <v>0</v>
      </c>
      <c r="J829" s="27">
        <v>0</v>
      </c>
      <c r="K829" s="27">
        <v>0</v>
      </c>
    </row>
    <row r="830" spans="1:11" ht="48" customHeight="1" x14ac:dyDescent="0.3">
      <c r="A830" s="77"/>
      <c r="B830" s="77"/>
      <c r="C830" s="26" t="s">
        <v>21</v>
      </c>
      <c r="D830" s="27">
        <v>100</v>
      </c>
      <c r="E830" s="27">
        <v>0</v>
      </c>
      <c r="F830" s="32">
        <v>0</v>
      </c>
      <c r="G830" s="32">
        <v>0</v>
      </c>
      <c r="H830" s="32">
        <v>0</v>
      </c>
      <c r="I830" s="32">
        <v>0</v>
      </c>
      <c r="J830" s="32">
        <v>0</v>
      </c>
      <c r="K830" s="32">
        <v>0</v>
      </c>
    </row>
    <row r="831" spans="1:11" ht="56.25" x14ac:dyDescent="0.3">
      <c r="A831" s="78"/>
      <c r="B831" s="78"/>
      <c r="C831" s="26" t="s">
        <v>22</v>
      </c>
      <c r="D831" s="27">
        <v>0</v>
      </c>
      <c r="E831" s="27">
        <v>0</v>
      </c>
      <c r="F831" s="32">
        <v>0</v>
      </c>
      <c r="G831" s="32">
        <v>0</v>
      </c>
      <c r="H831" s="32">
        <v>0</v>
      </c>
      <c r="I831" s="32">
        <v>0</v>
      </c>
      <c r="J831" s="32">
        <v>0</v>
      </c>
      <c r="K831" s="32">
        <v>0</v>
      </c>
    </row>
    <row r="832" spans="1:11" x14ac:dyDescent="0.3">
      <c r="A832" s="79" t="s">
        <v>141</v>
      </c>
      <c r="B832" s="76" t="s">
        <v>139</v>
      </c>
      <c r="C832" s="26" t="s">
        <v>16</v>
      </c>
      <c r="D832" s="27">
        <f>D833+D835+D837+D838</f>
        <v>2157.1999999999998</v>
      </c>
      <c r="E832" s="27">
        <f>E833+E835+E837+E838</f>
        <v>1755.5</v>
      </c>
      <c r="F832" s="27">
        <f>F833+F835+F837+F838</f>
        <v>2157.1999999999998</v>
      </c>
      <c r="G832" s="27">
        <f>G833+G835+G837+G838</f>
        <v>2157.1999999999998</v>
      </c>
      <c r="H832" s="27">
        <f>H833+H835+H837+H838</f>
        <v>2157.1999999999998</v>
      </c>
      <c r="I832" s="25">
        <f>G832/D832*100</f>
        <v>100</v>
      </c>
      <c r="J832" s="25">
        <f>G832/E832*100</f>
        <v>122.88236969524351</v>
      </c>
      <c r="K832" s="25">
        <f>G832/F832*100</f>
        <v>100</v>
      </c>
    </row>
    <row r="833" spans="1:11" x14ac:dyDescent="0.3">
      <c r="A833" s="80"/>
      <c r="B833" s="77"/>
      <c r="C833" s="26" t="s">
        <v>17</v>
      </c>
      <c r="D833" s="27">
        <f>D840</f>
        <v>2157.1999999999998</v>
      </c>
      <c r="E833" s="27">
        <f>E840</f>
        <v>1755.5</v>
      </c>
      <c r="F833" s="27">
        <f>F840</f>
        <v>2157.1999999999998</v>
      </c>
      <c r="G833" s="27">
        <f>G840</f>
        <v>2157.1999999999998</v>
      </c>
      <c r="H833" s="27">
        <f>H840</f>
        <v>2157.1999999999998</v>
      </c>
      <c r="I833" s="25">
        <f>G833/D833*100</f>
        <v>100</v>
      </c>
      <c r="J833" s="25">
        <f>G833/E833*100</f>
        <v>122.88236969524351</v>
      </c>
      <c r="K833" s="25">
        <f>G833/F833*100</f>
        <v>100</v>
      </c>
    </row>
    <row r="834" spans="1:11" ht="75" x14ac:dyDescent="0.3">
      <c r="A834" s="80"/>
      <c r="B834" s="77"/>
      <c r="C834" s="28" t="s">
        <v>18</v>
      </c>
      <c r="D834" s="27">
        <v>0</v>
      </c>
      <c r="E834" s="27">
        <v>0</v>
      </c>
      <c r="F834" s="32">
        <v>0</v>
      </c>
      <c r="G834" s="32">
        <v>0</v>
      </c>
      <c r="H834" s="32">
        <v>0</v>
      </c>
      <c r="I834" s="32">
        <v>0</v>
      </c>
      <c r="J834" s="32">
        <v>0</v>
      </c>
      <c r="K834" s="32">
        <v>0</v>
      </c>
    </row>
    <row r="835" spans="1:11" ht="37.5" x14ac:dyDescent="0.3">
      <c r="A835" s="80"/>
      <c r="B835" s="77"/>
      <c r="C835" s="26" t="s">
        <v>19</v>
      </c>
      <c r="D835" s="27">
        <v>0</v>
      </c>
      <c r="E835" s="27">
        <v>0</v>
      </c>
      <c r="F835" s="32">
        <v>0</v>
      </c>
      <c r="G835" s="32">
        <v>0</v>
      </c>
      <c r="H835" s="32">
        <v>0</v>
      </c>
      <c r="I835" s="32">
        <v>0</v>
      </c>
      <c r="J835" s="32">
        <v>0</v>
      </c>
      <c r="K835" s="32">
        <v>0</v>
      </c>
    </row>
    <row r="836" spans="1:11" ht="75" x14ac:dyDescent="0.3">
      <c r="A836" s="80"/>
      <c r="B836" s="77"/>
      <c r="C836" s="28" t="s">
        <v>20</v>
      </c>
      <c r="D836" s="27">
        <v>0</v>
      </c>
      <c r="E836" s="27">
        <v>0</v>
      </c>
      <c r="F836" s="27">
        <v>0</v>
      </c>
      <c r="G836" s="27">
        <v>0</v>
      </c>
      <c r="H836" s="27">
        <v>0</v>
      </c>
      <c r="I836" s="27">
        <v>0</v>
      </c>
      <c r="J836" s="27">
        <v>0</v>
      </c>
      <c r="K836" s="27">
        <v>0</v>
      </c>
    </row>
    <row r="837" spans="1:11" ht="48" customHeight="1" x14ac:dyDescent="0.3">
      <c r="A837" s="80"/>
      <c r="B837" s="77"/>
      <c r="C837" s="26" t="s">
        <v>21</v>
      </c>
      <c r="D837" s="27">
        <v>0</v>
      </c>
      <c r="E837" s="27">
        <v>0</v>
      </c>
      <c r="F837" s="32">
        <v>0</v>
      </c>
      <c r="G837" s="32">
        <v>0</v>
      </c>
      <c r="H837" s="32">
        <v>0</v>
      </c>
      <c r="I837" s="32">
        <v>0</v>
      </c>
      <c r="J837" s="32">
        <v>0</v>
      </c>
      <c r="K837" s="32">
        <v>0</v>
      </c>
    </row>
    <row r="838" spans="1:11" ht="56.25" x14ac:dyDescent="0.3">
      <c r="A838" s="81"/>
      <c r="B838" s="78"/>
      <c r="C838" s="26" t="s">
        <v>22</v>
      </c>
      <c r="D838" s="27">
        <v>0</v>
      </c>
      <c r="E838" s="27">
        <v>0</v>
      </c>
      <c r="F838" s="32">
        <v>0</v>
      </c>
      <c r="G838" s="32">
        <v>0</v>
      </c>
      <c r="H838" s="32">
        <v>0</v>
      </c>
      <c r="I838" s="32">
        <v>0</v>
      </c>
      <c r="J838" s="32">
        <v>0</v>
      </c>
      <c r="K838" s="32">
        <v>0</v>
      </c>
    </row>
    <row r="839" spans="1:11" x14ac:dyDescent="0.3">
      <c r="A839" s="82" t="s">
        <v>142</v>
      </c>
      <c r="B839" s="76" t="s">
        <v>139</v>
      </c>
      <c r="C839" s="26" t="s">
        <v>16</v>
      </c>
      <c r="D839" s="27">
        <f>D840+D842+D844+D845</f>
        <v>2157.1999999999998</v>
      </c>
      <c r="E839" s="27">
        <f>E840+E842+E844+E845</f>
        <v>1755.5</v>
      </c>
      <c r="F839" s="27">
        <f>F840+F842+F844+F845</f>
        <v>2157.1999999999998</v>
      </c>
      <c r="G839" s="27">
        <f>G840+G842+G844+G845</f>
        <v>2157.1999999999998</v>
      </c>
      <c r="H839" s="27">
        <f>H840+H842+H844+H845</f>
        <v>2157.1999999999998</v>
      </c>
      <c r="I839" s="25">
        <f>G839/D839*100</f>
        <v>100</v>
      </c>
      <c r="J839" s="25">
        <f>G839/E839*100</f>
        <v>122.88236969524351</v>
      </c>
      <c r="K839" s="25">
        <f>G839/F839*100</f>
        <v>100</v>
      </c>
    </row>
    <row r="840" spans="1:11" x14ac:dyDescent="0.3">
      <c r="A840" s="83"/>
      <c r="B840" s="77"/>
      <c r="C840" s="26" t="s">
        <v>17</v>
      </c>
      <c r="D840" s="27">
        <v>2157.1999999999998</v>
      </c>
      <c r="E840" s="27">
        <v>1755.5</v>
      </c>
      <c r="F840" s="32">
        <v>2157.1999999999998</v>
      </c>
      <c r="G840" s="32">
        <v>2157.1999999999998</v>
      </c>
      <c r="H840" s="32">
        <v>2157.1999999999998</v>
      </c>
      <c r="I840" s="25">
        <f>G840/D840*100</f>
        <v>100</v>
      </c>
      <c r="J840" s="25">
        <f>G840/E840*100</f>
        <v>122.88236969524351</v>
      </c>
      <c r="K840" s="25">
        <f>G840/F840*100</f>
        <v>100</v>
      </c>
    </row>
    <row r="841" spans="1:11" ht="75" x14ac:dyDescent="0.3">
      <c r="A841" s="83"/>
      <c r="B841" s="77"/>
      <c r="C841" s="28" t="s">
        <v>18</v>
      </c>
      <c r="D841" s="27">
        <v>0</v>
      </c>
      <c r="E841" s="27">
        <v>0</v>
      </c>
      <c r="F841" s="32">
        <v>0</v>
      </c>
      <c r="G841" s="32">
        <v>0</v>
      </c>
      <c r="H841" s="32">
        <v>0</v>
      </c>
      <c r="I841" s="25">
        <v>0</v>
      </c>
      <c r="J841" s="25">
        <v>0</v>
      </c>
      <c r="K841" s="25">
        <v>0</v>
      </c>
    </row>
    <row r="842" spans="1:11" ht="37.5" x14ac:dyDescent="0.3">
      <c r="A842" s="83"/>
      <c r="B842" s="77"/>
      <c r="C842" s="26" t="s">
        <v>19</v>
      </c>
      <c r="D842" s="27">
        <v>0</v>
      </c>
      <c r="E842" s="27">
        <v>0</v>
      </c>
      <c r="F842" s="32">
        <v>0</v>
      </c>
      <c r="G842" s="32">
        <v>0</v>
      </c>
      <c r="H842" s="32">
        <v>0</v>
      </c>
      <c r="I842" s="25">
        <v>0</v>
      </c>
      <c r="J842" s="25">
        <v>0</v>
      </c>
      <c r="K842" s="25">
        <v>0</v>
      </c>
    </row>
    <row r="843" spans="1:11" ht="75" x14ac:dyDescent="0.3">
      <c r="A843" s="83"/>
      <c r="B843" s="77"/>
      <c r="C843" s="28" t="s">
        <v>20</v>
      </c>
      <c r="D843" s="27">
        <v>0</v>
      </c>
      <c r="E843" s="27">
        <v>0</v>
      </c>
      <c r="F843" s="27">
        <v>0</v>
      </c>
      <c r="G843" s="27">
        <v>0</v>
      </c>
      <c r="H843" s="27">
        <v>0</v>
      </c>
      <c r="I843" s="25">
        <v>0</v>
      </c>
      <c r="J843" s="25">
        <v>0</v>
      </c>
      <c r="K843" s="25">
        <v>0</v>
      </c>
    </row>
    <row r="844" spans="1:11" ht="48" customHeight="1" x14ac:dyDescent="0.3">
      <c r="A844" s="83"/>
      <c r="B844" s="77"/>
      <c r="C844" s="26" t="s">
        <v>21</v>
      </c>
      <c r="D844" s="27">
        <v>0</v>
      </c>
      <c r="E844" s="27">
        <v>0</v>
      </c>
      <c r="F844" s="32">
        <v>0</v>
      </c>
      <c r="G844" s="32">
        <v>0</v>
      </c>
      <c r="H844" s="32">
        <v>0</v>
      </c>
      <c r="I844" s="25">
        <v>0</v>
      </c>
      <c r="J844" s="25">
        <v>0</v>
      </c>
      <c r="K844" s="25">
        <v>0</v>
      </c>
    </row>
    <row r="845" spans="1:11" ht="56.25" x14ac:dyDescent="0.3">
      <c r="A845" s="84"/>
      <c r="B845" s="78"/>
      <c r="C845" s="26" t="s">
        <v>22</v>
      </c>
      <c r="D845" s="27">
        <v>0</v>
      </c>
      <c r="E845" s="27">
        <v>0</v>
      </c>
      <c r="F845" s="32">
        <v>0</v>
      </c>
      <c r="G845" s="32">
        <v>0</v>
      </c>
      <c r="H845" s="32">
        <v>0</v>
      </c>
      <c r="I845" s="25">
        <v>0</v>
      </c>
      <c r="J845" s="25">
        <v>0</v>
      </c>
      <c r="K845" s="25">
        <v>0</v>
      </c>
    </row>
    <row r="846" spans="1:11" x14ac:dyDescent="0.3">
      <c r="A846" s="74" t="s">
        <v>143</v>
      </c>
      <c r="B846" s="75" t="s">
        <v>144</v>
      </c>
      <c r="C846" s="26" t="s">
        <v>16</v>
      </c>
      <c r="D846" s="27">
        <f>D847+D849+D851+D852</f>
        <v>183834</v>
      </c>
      <c r="E846" s="27">
        <f>E847+E849+E851+E852</f>
        <v>110888.9</v>
      </c>
      <c r="F846" s="27">
        <f>F847+F849+F851+F852</f>
        <v>110888.9</v>
      </c>
      <c r="G846" s="27">
        <f>G847+G849+G851+G852</f>
        <v>26339.4</v>
      </c>
      <c r="H846" s="27">
        <f>H847+H849+H851+H852</f>
        <v>26339.4</v>
      </c>
      <c r="I846" s="25">
        <f>G846/D846*100</f>
        <v>14.327817487515912</v>
      </c>
      <c r="J846" s="25">
        <f>G846/E846*100</f>
        <v>23.752963551807262</v>
      </c>
      <c r="K846" s="25">
        <f>G846/F846*100</f>
        <v>23.752963551807262</v>
      </c>
    </row>
    <row r="847" spans="1:11" x14ac:dyDescent="0.3">
      <c r="A847" s="74"/>
      <c r="B847" s="75"/>
      <c r="C847" s="26" t="s">
        <v>17</v>
      </c>
      <c r="D847" s="27">
        <v>11088.9</v>
      </c>
      <c r="E847" s="27">
        <v>11088.9</v>
      </c>
      <c r="F847" s="32">
        <v>11088.9</v>
      </c>
      <c r="G847" s="32">
        <v>1888.9</v>
      </c>
      <c r="H847" s="32">
        <v>1888.9</v>
      </c>
      <c r="I847" s="25">
        <f>G847/D847*100</f>
        <v>17.034151268385504</v>
      </c>
      <c r="J847" s="25">
        <f>G847/E847*100</f>
        <v>17.034151268385504</v>
      </c>
      <c r="K847" s="25">
        <f>G847/F847*100</f>
        <v>17.034151268385504</v>
      </c>
    </row>
    <row r="848" spans="1:11" ht="57.75" customHeight="1" x14ac:dyDescent="0.3">
      <c r="A848" s="74"/>
      <c r="B848" s="75"/>
      <c r="C848" s="41" t="s">
        <v>18</v>
      </c>
      <c r="D848" s="27">
        <f>D847</f>
        <v>11088.9</v>
      </c>
      <c r="E848" s="27">
        <f>E847</f>
        <v>11088.9</v>
      </c>
      <c r="F848" s="32">
        <f>F847</f>
        <v>11088.9</v>
      </c>
      <c r="G848" s="32">
        <f>G847</f>
        <v>1888.9</v>
      </c>
      <c r="H848" s="32">
        <f>H847</f>
        <v>1888.9</v>
      </c>
      <c r="I848" s="25">
        <v>0</v>
      </c>
      <c r="J848" s="25">
        <v>0</v>
      </c>
      <c r="K848" s="25">
        <v>0</v>
      </c>
    </row>
    <row r="849" spans="1:11" ht="57.75" customHeight="1" x14ac:dyDescent="0.3">
      <c r="A849" s="74"/>
      <c r="B849" s="75"/>
      <c r="C849" s="26" t="s">
        <v>19</v>
      </c>
      <c r="D849" s="27">
        <v>99800</v>
      </c>
      <c r="E849" s="27">
        <v>99800</v>
      </c>
      <c r="F849" s="32">
        <v>99800</v>
      </c>
      <c r="G849" s="32">
        <v>17000</v>
      </c>
      <c r="H849" s="32">
        <v>17000</v>
      </c>
      <c r="I849" s="25">
        <f>G849/D849*100</f>
        <v>17.034068136272545</v>
      </c>
      <c r="J849" s="25">
        <f>G849/E849*100</f>
        <v>17.034068136272545</v>
      </c>
      <c r="K849" s="25">
        <f>G849/F849*100</f>
        <v>17.034068136272545</v>
      </c>
    </row>
    <row r="850" spans="1:11" ht="54.75" customHeight="1" x14ac:dyDescent="0.3">
      <c r="A850" s="74"/>
      <c r="B850" s="75"/>
      <c r="C850" s="41" t="s">
        <v>20</v>
      </c>
      <c r="D850" s="27">
        <f>D849</f>
        <v>99800</v>
      </c>
      <c r="E850" s="27">
        <f>E849</f>
        <v>99800</v>
      </c>
      <c r="F850" s="27">
        <f>F849</f>
        <v>99800</v>
      </c>
      <c r="G850" s="27">
        <f>G849</f>
        <v>17000</v>
      </c>
      <c r="H850" s="27">
        <f>H849</f>
        <v>17000</v>
      </c>
      <c r="I850" s="25">
        <f>G850/D850*100</f>
        <v>17.034068136272545</v>
      </c>
      <c r="J850" s="25">
        <f>G850/E850*100</f>
        <v>17.034068136272545</v>
      </c>
      <c r="K850" s="25">
        <f>G850/F850*100</f>
        <v>17.034068136272545</v>
      </c>
    </row>
    <row r="851" spans="1:11" ht="48" customHeight="1" x14ac:dyDescent="0.3">
      <c r="A851" s="74"/>
      <c r="B851" s="75"/>
      <c r="C851" s="26" t="s">
        <v>21</v>
      </c>
      <c r="D851" s="27">
        <v>72945.100000000006</v>
      </c>
      <c r="E851" s="27">
        <v>0</v>
      </c>
      <c r="F851" s="32">
        <v>0</v>
      </c>
      <c r="G851" s="32">
        <v>7450.5</v>
      </c>
      <c r="H851" s="32">
        <v>7450.5</v>
      </c>
      <c r="I851" s="32">
        <v>0</v>
      </c>
      <c r="J851" s="32">
        <v>0</v>
      </c>
      <c r="K851" s="32">
        <v>0</v>
      </c>
    </row>
    <row r="852" spans="1:11" ht="62.25" customHeight="1" x14ac:dyDescent="0.3">
      <c r="A852" s="74"/>
      <c r="B852" s="75"/>
      <c r="C852" s="26" t="s">
        <v>22</v>
      </c>
      <c r="D852" s="27">
        <v>0</v>
      </c>
      <c r="E852" s="27">
        <v>0</v>
      </c>
      <c r="F852" s="32">
        <v>0</v>
      </c>
      <c r="G852" s="32">
        <v>0</v>
      </c>
      <c r="H852" s="32">
        <v>0</v>
      </c>
      <c r="I852" s="32">
        <v>0</v>
      </c>
      <c r="J852" s="32">
        <v>0</v>
      </c>
      <c r="K852" s="32">
        <v>0</v>
      </c>
    </row>
    <row r="853" spans="1:11" ht="48" customHeight="1" x14ac:dyDescent="0.3">
      <c r="A853" s="42"/>
      <c r="B853" s="43"/>
      <c r="C853" s="44"/>
      <c r="D853" s="44"/>
      <c r="E853" s="44"/>
      <c r="F853" s="44"/>
      <c r="G853" s="44"/>
      <c r="H853" s="44"/>
      <c r="I853" s="42"/>
      <c r="J853" s="42"/>
      <c r="K853" s="44"/>
    </row>
    <row r="854" spans="1:11" s="44" customFormat="1" ht="48" customHeight="1" x14ac:dyDescent="0.3">
      <c r="A854" s="42"/>
      <c r="B854" s="43"/>
      <c r="I854" s="42"/>
      <c r="J854" s="42"/>
    </row>
    <row r="855" spans="1:11" s="44" customFormat="1" ht="48" customHeight="1" x14ac:dyDescent="0.3">
      <c r="A855" s="42"/>
      <c r="B855" s="43"/>
      <c r="I855" s="42"/>
      <c r="J855" s="42"/>
    </row>
    <row r="856" spans="1:11" s="44" customFormat="1" ht="48" customHeight="1" x14ac:dyDescent="0.3">
      <c r="A856" s="42"/>
      <c r="B856" s="43"/>
      <c r="I856" s="42"/>
      <c r="J856" s="42"/>
    </row>
    <row r="857" spans="1:11" s="44" customFormat="1" ht="48" customHeight="1" x14ac:dyDescent="0.3">
      <c r="A857" s="42"/>
      <c r="B857" s="43"/>
      <c r="I857" s="42"/>
      <c r="J857" s="42"/>
    </row>
    <row r="858" spans="1:11" s="44" customFormat="1" ht="48" customHeight="1" x14ac:dyDescent="0.3">
      <c r="A858" s="42"/>
      <c r="B858" s="43"/>
      <c r="I858" s="42"/>
      <c r="J858" s="42"/>
    </row>
    <row r="859" spans="1:11" s="44" customFormat="1" ht="48" customHeight="1" x14ac:dyDescent="0.3">
      <c r="A859" s="42"/>
      <c r="B859" s="43"/>
      <c r="I859" s="42"/>
      <c r="J859" s="42"/>
    </row>
    <row r="860" spans="1:11" s="44" customFormat="1" ht="48" customHeight="1" x14ac:dyDescent="0.3">
      <c r="A860" s="42"/>
      <c r="B860" s="43"/>
      <c r="I860" s="42"/>
      <c r="J860" s="42"/>
    </row>
    <row r="861" spans="1:11" s="44" customFormat="1" ht="48" customHeight="1" x14ac:dyDescent="0.3">
      <c r="A861" s="42"/>
      <c r="B861" s="43"/>
      <c r="I861" s="42"/>
      <c r="J861" s="42"/>
    </row>
    <row r="862" spans="1:11" s="44" customFormat="1" ht="48" customHeight="1" x14ac:dyDescent="0.3">
      <c r="A862" s="42"/>
      <c r="B862" s="43"/>
      <c r="I862" s="42"/>
      <c r="J862" s="42"/>
    </row>
    <row r="863" spans="1:11" s="44" customFormat="1" ht="48" customHeight="1" x14ac:dyDescent="0.3">
      <c r="A863" s="42"/>
      <c r="B863" s="43"/>
      <c r="I863" s="42"/>
      <c r="J863" s="42"/>
    </row>
    <row r="864" spans="1:11" s="44" customFormat="1" ht="48" customHeight="1" x14ac:dyDescent="0.3">
      <c r="A864" s="42"/>
      <c r="B864" s="43"/>
      <c r="I864" s="42"/>
      <c r="J864" s="42"/>
    </row>
    <row r="865" spans="1:10" s="44" customFormat="1" ht="48" customHeight="1" x14ac:dyDescent="0.3">
      <c r="A865" s="42"/>
      <c r="B865" s="43"/>
      <c r="I865" s="42"/>
      <c r="J865" s="42"/>
    </row>
    <row r="866" spans="1:10" s="44" customFormat="1" ht="48" customHeight="1" x14ac:dyDescent="0.3">
      <c r="A866" s="42"/>
      <c r="B866" s="43"/>
      <c r="I866" s="42"/>
      <c r="J866" s="42"/>
    </row>
    <row r="867" spans="1:10" s="44" customFormat="1" ht="48" customHeight="1" x14ac:dyDescent="0.3">
      <c r="A867" s="42"/>
      <c r="B867" s="43"/>
      <c r="I867" s="42"/>
      <c r="J867" s="42"/>
    </row>
    <row r="868" spans="1:10" s="44" customFormat="1" ht="48" customHeight="1" x14ac:dyDescent="0.3">
      <c r="A868" s="42"/>
      <c r="B868" s="43"/>
      <c r="I868" s="42"/>
      <c r="J868" s="42"/>
    </row>
    <row r="869" spans="1:10" s="44" customFormat="1" ht="48" customHeight="1" x14ac:dyDescent="0.3">
      <c r="A869" s="42"/>
      <c r="B869" s="43"/>
      <c r="I869" s="42"/>
      <c r="J869" s="42"/>
    </row>
    <row r="870" spans="1:10" s="44" customFormat="1" ht="48" customHeight="1" x14ac:dyDescent="0.3">
      <c r="A870" s="42"/>
      <c r="B870" s="43"/>
      <c r="I870" s="42"/>
      <c r="J870" s="42"/>
    </row>
    <row r="871" spans="1:10" s="44" customFormat="1" ht="48" customHeight="1" x14ac:dyDescent="0.3">
      <c r="A871" s="42"/>
      <c r="B871" s="43"/>
      <c r="I871" s="42"/>
      <c r="J871" s="42"/>
    </row>
    <row r="872" spans="1:10" s="44" customFormat="1" ht="48" customHeight="1" x14ac:dyDescent="0.3">
      <c r="A872" s="42"/>
      <c r="B872" s="43"/>
      <c r="I872" s="42"/>
      <c r="J872" s="42"/>
    </row>
    <row r="873" spans="1:10" s="44" customFormat="1" ht="48" customHeight="1" x14ac:dyDescent="0.3">
      <c r="A873" s="42"/>
      <c r="B873" s="43"/>
      <c r="I873" s="42"/>
      <c r="J873" s="42"/>
    </row>
    <row r="874" spans="1:10" s="44" customFormat="1" ht="48" customHeight="1" x14ac:dyDescent="0.3">
      <c r="A874" s="42"/>
      <c r="B874" s="43"/>
      <c r="I874" s="42"/>
      <c r="J874" s="42"/>
    </row>
    <row r="875" spans="1:10" s="44" customFormat="1" ht="48" customHeight="1" x14ac:dyDescent="0.3">
      <c r="A875" s="42"/>
      <c r="B875" s="43"/>
      <c r="I875" s="42"/>
      <c r="J875" s="42"/>
    </row>
    <row r="876" spans="1:10" s="44" customFormat="1" ht="48" customHeight="1" x14ac:dyDescent="0.3">
      <c r="A876" s="42"/>
      <c r="B876" s="43"/>
      <c r="I876" s="42"/>
      <c r="J876" s="42"/>
    </row>
    <row r="877" spans="1:10" s="44" customFormat="1" ht="48" customHeight="1" x14ac:dyDescent="0.3">
      <c r="A877" s="42"/>
      <c r="B877" s="43"/>
      <c r="I877" s="42"/>
      <c r="J877" s="42"/>
    </row>
    <row r="878" spans="1:10" s="44" customFormat="1" ht="48" customHeight="1" x14ac:dyDescent="0.3">
      <c r="A878" s="42"/>
      <c r="B878" s="43"/>
      <c r="I878" s="42"/>
      <c r="J878" s="42"/>
    </row>
    <row r="879" spans="1:10" s="44" customFormat="1" ht="48" customHeight="1" x14ac:dyDescent="0.3">
      <c r="A879" s="42"/>
      <c r="B879" s="43"/>
      <c r="I879" s="42"/>
      <c r="J879" s="42"/>
    </row>
    <row r="880" spans="1:10" s="44" customFormat="1" ht="48" customHeight="1" x14ac:dyDescent="0.3">
      <c r="A880" s="42"/>
      <c r="B880" s="43"/>
      <c r="I880" s="42"/>
      <c r="J880" s="42"/>
    </row>
    <row r="881" spans="1:10" s="44" customFormat="1" ht="48" customHeight="1" x14ac:dyDescent="0.3">
      <c r="A881" s="42"/>
      <c r="B881" s="43"/>
      <c r="I881" s="42"/>
      <c r="J881" s="42"/>
    </row>
    <row r="882" spans="1:10" s="44" customFormat="1" ht="48" customHeight="1" x14ac:dyDescent="0.3">
      <c r="A882" s="42"/>
      <c r="B882" s="43"/>
      <c r="I882" s="42"/>
      <c r="J882" s="42"/>
    </row>
    <row r="883" spans="1:10" s="44" customFormat="1" ht="48" customHeight="1" x14ac:dyDescent="0.3">
      <c r="A883" s="42"/>
      <c r="B883" s="43"/>
      <c r="I883" s="42"/>
      <c r="J883" s="42"/>
    </row>
    <row r="884" spans="1:10" s="44" customFormat="1" ht="48" customHeight="1" x14ac:dyDescent="0.3">
      <c r="A884" s="42"/>
      <c r="B884" s="43"/>
      <c r="I884" s="42"/>
      <c r="J884" s="42"/>
    </row>
    <row r="885" spans="1:10" s="44" customFormat="1" ht="48" customHeight="1" x14ac:dyDescent="0.3">
      <c r="A885" s="42"/>
      <c r="B885" s="43"/>
      <c r="I885" s="42"/>
      <c r="J885" s="42"/>
    </row>
    <row r="886" spans="1:10" s="44" customFormat="1" ht="48" customHeight="1" x14ac:dyDescent="0.3">
      <c r="A886" s="42"/>
      <c r="B886" s="43"/>
      <c r="I886" s="42"/>
      <c r="J886" s="42"/>
    </row>
    <row r="887" spans="1:10" s="44" customFormat="1" ht="48" customHeight="1" x14ac:dyDescent="0.3">
      <c r="A887" s="42"/>
      <c r="B887" s="43"/>
      <c r="I887" s="42"/>
      <c r="J887" s="42"/>
    </row>
    <row r="888" spans="1:10" s="44" customFormat="1" ht="48" customHeight="1" x14ac:dyDescent="0.3">
      <c r="A888" s="42"/>
      <c r="B888" s="43"/>
      <c r="I888" s="42"/>
      <c r="J888" s="42"/>
    </row>
    <row r="889" spans="1:10" s="44" customFormat="1" ht="48" customHeight="1" x14ac:dyDescent="0.3">
      <c r="A889" s="42"/>
      <c r="B889" s="43"/>
      <c r="I889" s="42"/>
      <c r="J889" s="42"/>
    </row>
    <row r="890" spans="1:10" s="44" customFormat="1" ht="48" customHeight="1" x14ac:dyDescent="0.3">
      <c r="A890" s="42"/>
      <c r="B890" s="43"/>
      <c r="I890" s="42"/>
      <c r="J890" s="42"/>
    </row>
    <row r="891" spans="1:10" s="44" customFormat="1" ht="48" customHeight="1" x14ac:dyDescent="0.3">
      <c r="A891" s="42"/>
      <c r="B891" s="43"/>
      <c r="I891" s="42"/>
      <c r="J891" s="42"/>
    </row>
    <row r="892" spans="1:10" s="44" customFormat="1" ht="48" customHeight="1" x14ac:dyDescent="0.3">
      <c r="A892" s="42"/>
      <c r="B892" s="43"/>
      <c r="I892" s="42"/>
      <c r="J892" s="42"/>
    </row>
    <row r="893" spans="1:10" s="44" customFormat="1" ht="48" customHeight="1" x14ac:dyDescent="0.3">
      <c r="A893" s="42"/>
      <c r="B893" s="43"/>
      <c r="I893" s="42"/>
      <c r="J893" s="42"/>
    </row>
    <row r="894" spans="1:10" s="44" customFormat="1" ht="48" customHeight="1" x14ac:dyDescent="0.3">
      <c r="A894" s="42"/>
      <c r="B894" s="43"/>
      <c r="I894" s="42"/>
      <c r="J894" s="42"/>
    </row>
    <row r="895" spans="1:10" s="44" customFormat="1" ht="48" customHeight="1" x14ac:dyDescent="0.3">
      <c r="A895" s="42"/>
      <c r="B895" s="43"/>
      <c r="I895" s="42"/>
      <c r="J895" s="42"/>
    </row>
    <row r="896" spans="1:10" s="44" customFormat="1" ht="48" customHeight="1" x14ac:dyDescent="0.3">
      <c r="A896" s="42"/>
      <c r="B896" s="43"/>
      <c r="I896" s="42"/>
      <c r="J896" s="42"/>
    </row>
    <row r="897" spans="1:10" s="44" customFormat="1" ht="48" customHeight="1" x14ac:dyDescent="0.3">
      <c r="A897" s="42"/>
      <c r="B897" s="43"/>
      <c r="I897" s="42"/>
      <c r="J897" s="42"/>
    </row>
    <row r="898" spans="1:10" s="44" customFormat="1" ht="48" customHeight="1" x14ac:dyDescent="0.3">
      <c r="A898" s="42"/>
      <c r="B898" s="43"/>
      <c r="I898" s="42"/>
      <c r="J898" s="42"/>
    </row>
    <row r="899" spans="1:10" s="44" customFormat="1" ht="48" customHeight="1" x14ac:dyDescent="0.3">
      <c r="A899" s="42"/>
      <c r="B899" s="43"/>
      <c r="I899" s="42"/>
      <c r="J899" s="42"/>
    </row>
    <row r="900" spans="1:10" s="44" customFormat="1" ht="48" customHeight="1" x14ac:dyDescent="0.3">
      <c r="A900" s="42"/>
      <c r="B900" s="43"/>
      <c r="I900" s="42"/>
      <c r="J900" s="42"/>
    </row>
    <row r="901" spans="1:10" s="44" customFormat="1" ht="48" customHeight="1" x14ac:dyDescent="0.3">
      <c r="A901" s="42"/>
      <c r="B901" s="43"/>
      <c r="I901" s="42"/>
      <c r="J901" s="42"/>
    </row>
    <row r="902" spans="1:10" s="44" customFormat="1" ht="48" customHeight="1" x14ac:dyDescent="0.3">
      <c r="A902" s="42"/>
      <c r="B902" s="43"/>
      <c r="I902" s="42"/>
      <c r="J902" s="42"/>
    </row>
    <row r="903" spans="1:10" s="44" customFormat="1" ht="48" customHeight="1" x14ac:dyDescent="0.3">
      <c r="A903" s="42"/>
      <c r="B903" s="43"/>
      <c r="I903" s="42"/>
      <c r="J903" s="42"/>
    </row>
    <row r="904" spans="1:10" s="44" customFormat="1" ht="48" customHeight="1" x14ac:dyDescent="0.3">
      <c r="A904" s="42"/>
      <c r="B904" s="43"/>
      <c r="I904" s="42"/>
      <c r="J904" s="42"/>
    </row>
    <row r="905" spans="1:10" s="44" customFormat="1" ht="48" customHeight="1" x14ac:dyDescent="0.3">
      <c r="A905" s="42"/>
      <c r="B905" s="43"/>
      <c r="I905" s="42"/>
      <c r="J905" s="42"/>
    </row>
    <row r="906" spans="1:10" s="44" customFormat="1" ht="48" customHeight="1" x14ac:dyDescent="0.3">
      <c r="A906" s="42"/>
      <c r="B906" s="43"/>
      <c r="I906" s="42"/>
      <c r="J906" s="42"/>
    </row>
    <row r="907" spans="1:10" s="44" customFormat="1" ht="48" customHeight="1" x14ac:dyDescent="0.3">
      <c r="A907" s="42"/>
      <c r="B907" s="43"/>
      <c r="I907" s="42"/>
      <c r="J907" s="42"/>
    </row>
    <row r="908" spans="1:10" s="44" customFormat="1" ht="48" customHeight="1" x14ac:dyDescent="0.3">
      <c r="A908" s="42"/>
      <c r="B908" s="43"/>
      <c r="I908" s="42"/>
      <c r="J908" s="42"/>
    </row>
    <row r="909" spans="1:10" s="44" customFormat="1" ht="48" customHeight="1" x14ac:dyDescent="0.3">
      <c r="A909" s="42"/>
      <c r="B909" s="43"/>
      <c r="I909" s="42"/>
      <c r="J909" s="42"/>
    </row>
    <row r="910" spans="1:10" s="44" customFormat="1" ht="48" customHeight="1" x14ac:dyDescent="0.3">
      <c r="A910" s="42"/>
      <c r="B910" s="43"/>
      <c r="I910" s="42"/>
      <c r="J910" s="42"/>
    </row>
    <row r="911" spans="1:10" s="44" customFormat="1" ht="48" customHeight="1" x14ac:dyDescent="0.3">
      <c r="A911" s="42"/>
      <c r="B911" s="43"/>
      <c r="I911" s="42"/>
      <c r="J911" s="42"/>
    </row>
    <row r="912" spans="1:10" s="44" customFormat="1" ht="48" customHeight="1" x14ac:dyDescent="0.3">
      <c r="A912" s="42"/>
      <c r="B912" s="43"/>
      <c r="I912" s="42"/>
      <c r="J912" s="42"/>
    </row>
    <row r="913" spans="1:10" s="44" customFormat="1" ht="48" customHeight="1" x14ac:dyDescent="0.3">
      <c r="A913" s="42"/>
      <c r="B913" s="43"/>
      <c r="I913" s="42"/>
      <c r="J913" s="42"/>
    </row>
    <row r="914" spans="1:10" s="44" customFormat="1" ht="48" customHeight="1" x14ac:dyDescent="0.3">
      <c r="A914" s="42"/>
      <c r="B914" s="43"/>
      <c r="I914" s="42"/>
      <c r="J914" s="42"/>
    </row>
    <row r="915" spans="1:10" s="44" customFormat="1" ht="48" customHeight="1" x14ac:dyDescent="0.3">
      <c r="A915" s="42"/>
      <c r="B915" s="43"/>
      <c r="I915" s="42"/>
      <c r="J915" s="42"/>
    </row>
    <row r="916" spans="1:10" s="44" customFormat="1" ht="48" customHeight="1" x14ac:dyDescent="0.3">
      <c r="A916" s="42"/>
      <c r="B916" s="43"/>
      <c r="I916" s="42"/>
      <c r="J916" s="42"/>
    </row>
    <row r="917" spans="1:10" s="44" customFormat="1" ht="48" customHeight="1" x14ac:dyDescent="0.3">
      <c r="A917" s="42"/>
      <c r="B917" s="43"/>
      <c r="I917" s="42"/>
      <c r="J917" s="42"/>
    </row>
    <row r="918" spans="1:10" s="44" customFormat="1" ht="48" customHeight="1" x14ac:dyDescent="0.3">
      <c r="A918" s="42"/>
      <c r="B918" s="43"/>
      <c r="I918" s="42"/>
      <c r="J918" s="42"/>
    </row>
    <row r="919" spans="1:10" s="44" customFormat="1" ht="48" customHeight="1" x14ac:dyDescent="0.3">
      <c r="A919" s="42"/>
      <c r="B919" s="43"/>
      <c r="I919" s="42"/>
      <c r="J919" s="42"/>
    </row>
    <row r="920" spans="1:10" s="44" customFormat="1" ht="48" customHeight="1" x14ac:dyDescent="0.3">
      <c r="A920" s="42"/>
      <c r="B920" s="43"/>
      <c r="I920" s="42"/>
      <c r="J920" s="42"/>
    </row>
    <row r="921" spans="1:10" s="44" customFormat="1" ht="48" customHeight="1" x14ac:dyDescent="0.3">
      <c r="A921" s="42"/>
      <c r="B921" s="43"/>
      <c r="I921" s="42"/>
      <c r="J921" s="42"/>
    </row>
    <row r="922" spans="1:10" s="44" customFormat="1" ht="48" customHeight="1" x14ac:dyDescent="0.3">
      <c r="A922" s="42"/>
      <c r="B922" s="43"/>
      <c r="I922" s="42"/>
      <c r="J922" s="42"/>
    </row>
    <row r="923" spans="1:10" s="44" customFormat="1" ht="48" customHeight="1" x14ac:dyDescent="0.3">
      <c r="A923" s="42"/>
      <c r="B923" s="43"/>
      <c r="I923" s="42"/>
      <c r="J923" s="42"/>
    </row>
    <row r="924" spans="1:10" s="44" customFormat="1" ht="48" customHeight="1" x14ac:dyDescent="0.3">
      <c r="A924" s="42"/>
      <c r="B924" s="43"/>
      <c r="I924" s="42"/>
      <c r="J924" s="42"/>
    </row>
    <row r="925" spans="1:10" s="44" customFormat="1" ht="48" customHeight="1" x14ac:dyDescent="0.3">
      <c r="A925" s="42"/>
      <c r="B925" s="43"/>
      <c r="I925" s="42"/>
      <c r="J925" s="42"/>
    </row>
    <row r="926" spans="1:10" s="44" customFormat="1" ht="48" customHeight="1" x14ac:dyDescent="0.3">
      <c r="A926" s="42"/>
      <c r="B926" s="43"/>
      <c r="I926" s="42"/>
      <c r="J926" s="42"/>
    </row>
    <row r="927" spans="1:10" s="44" customFormat="1" ht="48" customHeight="1" x14ac:dyDescent="0.3">
      <c r="A927" s="42"/>
      <c r="B927" s="43"/>
      <c r="I927" s="42"/>
      <c r="J927" s="42"/>
    </row>
    <row r="928" spans="1:10" s="44" customFormat="1" ht="48" customHeight="1" x14ac:dyDescent="0.3">
      <c r="A928" s="42"/>
      <c r="B928" s="43"/>
      <c r="I928" s="42"/>
      <c r="J928" s="42"/>
    </row>
    <row r="929" spans="1:10" s="44" customFormat="1" ht="48" customHeight="1" x14ac:dyDescent="0.3">
      <c r="A929" s="42"/>
      <c r="B929" s="43"/>
      <c r="I929" s="42"/>
      <c r="J929" s="42"/>
    </row>
    <row r="930" spans="1:10" s="44" customFormat="1" ht="48" customHeight="1" x14ac:dyDescent="0.3">
      <c r="A930" s="42"/>
      <c r="B930" s="43"/>
      <c r="I930" s="42"/>
      <c r="J930" s="42"/>
    </row>
    <row r="931" spans="1:10" s="44" customFormat="1" ht="48" customHeight="1" x14ac:dyDescent="0.3">
      <c r="A931" s="42"/>
      <c r="B931" s="43"/>
      <c r="I931" s="42"/>
      <c r="J931" s="42"/>
    </row>
    <row r="932" spans="1:10" s="44" customFormat="1" ht="48" customHeight="1" x14ac:dyDescent="0.3">
      <c r="A932" s="42"/>
      <c r="B932" s="43"/>
      <c r="I932" s="42"/>
      <c r="J932" s="42"/>
    </row>
    <row r="933" spans="1:10" s="44" customFormat="1" ht="48" customHeight="1" x14ac:dyDescent="0.3">
      <c r="A933" s="42"/>
      <c r="B933" s="43"/>
      <c r="I933" s="42"/>
      <c r="J933" s="42"/>
    </row>
    <row r="934" spans="1:10" s="44" customFormat="1" ht="48" customHeight="1" x14ac:dyDescent="0.3">
      <c r="A934" s="42"/>
      <c r="B934" s="43"/>
      <c r="I934" s="42"/>
      <c r="J934" s="42"/>
    </row>
    <row r="935" spans="1:10" s="44" customFormat="1" ht="48" customHeight="1" x14ac:dyDescent="0.3">
      <c r="A935" s="42"/>
      <c r="B935" s="43"/>
      <c r="I935" s="42"/>
      <c r="J935" s="42"/>
    </row>
    <row r="936" spans="1:10" s="44" customFormat="1" ht="48" customHeight="1" x14ac:dyDescent="0.3">
      <c r="A936" s="42"/>
      <c r="B936" s="43"/>
      <c r="I936" s="42"/>
      <c r="J936" s="42"/>
    </row>
    <row r="937" spans="1:10" s="44" customFormat="1" ht="48" customHeight="1" x14ac:dyDescent="0.3">
      <c r="A937" s="42"/>
      <c r="B937" s="43"/>
      <c r="I937" s="42"/>
      <c r="J937" s="42"/>
    </row>
    <row r="938" spans="1:10" s="44" customFormat="1" ht="48" customHeight="1" x14ac:dyDescent="0.3">
      <c r="A938" s="42"/>
      <c r="B938" s="43"/>
      <c r="I938" s="42"/>
      <c r="J938" s="42"/>
    </row>
    <row r="939" spans="1:10" s="44" customFormat="1" ht="48" customHeight="1" x14ac:dyDescent="0.3">
      <c r="A939" s="42"/>
      <c r="B939" s="43"/>
      <c r="I939" s="42"/>
      <c r="J939" s="42"/>
    </row>
    <row r="940" spans="1:10" s="44" customFormat="1" ht="48" customHeight="1" x14ac:dyDescent="0.3">
      <c r="A940" s="42"/>
      <c r="B940" s="43"/>
      <c r="I940" s="42"/>
      <c r="J940" s="42"/>
    </row>
    <row r="941" spans="1:10" s="44" customFormat="1" ht="48" customHeight="1" x14ac:dyDescent="0.3">
      <c r="A941" s="42"/>
      <c r="B941" s="43"/>
      <c r="I941" s="42"/>
      <c r="J941" s="42"/>
    </row>
    <row r="942" spans="1:10" s="44" customFormat="1" ht="48" customHeight="1" x14ac:dyDescent="0.3">
      <c r="A942" s="42"/>
      <c r="B942" s="43"/>
      <c r="I942" s="42"/>
      <c r="J942" s="42"/>
    </row>
    <row r="943" spans="1:10" s="44" customFormat="1" ht="48" customHeight="1" x14ac:dyDescent="0.3">
      <c r="A943" s="42"/>
      <c r="B943" s="43"/>
      <c r="I943" s="42"/>
      <c r="J943" s="42"/>
    </row>
    <row r="944" spans="1:10" s="44" customFormat="1" ht="48" customHeight="1" x14ac:dyDescent="0.3">
      <c r="A944" s="42"/>
      <c r="B944" s="43"/>
      <c r="I944" s="42"/>
      <c r="J944" s="42"/>
    </row>
    <row r="945" spans="1:10" s="44" customFormat="1" ht="48" customHeight="1" x14ac:dyDescent="0.3">
      <c r="A945" s="42"/>
      <c r="B945" s="43"/>
      <c r="I945" s="42"/>
      <c r="J945" s="42"/>
    </row>
    <row r="946" spans="1:10" s="44" customFormat="1" ht="48" customHeight="1" x14ac:dyDescent="0.3">
      <c r="A946" s="42"/>
      <c r="B946" s="43"/>
      <c r="I946" s="42"/>
      <c r="J946" s="42"/>
    </row>
    <row r="947" spans="1:10" s="44" customFormat="1" ht="48" customHeight="1" x14ac:dyDescent="0.3">
      <c r="A947" s="42"/>
      <c r="B947" s="43"/>
      <c r="I947" s="42"/>
      <c r="J947" s="42"/>
    </row>
    <row r="948" spans="1:10" s="44" customFormat="1" ht="48" customHeight="1" x14ac:dyDescent="0.3">
      <c r="A948" s="42"/>
      <c r="B948" s="43"/>
      <c r="I948" s="42"/>
      <c r="J948" s="42"/>
    </row>
    <row r="949" spans="1:10" s="44" customFormat="1" ht="48" customHeight="1" x14ac:dyDescent="0.3">
      <c r="A949" s="42"/>
      <c r="B949" s="43"/>
      <c r="I949" s="42"/>
      <c r="J949" s="42"/>
    </row>
    <row r="950" spans="1:10" s="44" customFormat="1" ht="48" customHeight="1" x14ac:dyDescent="0.3">
      <c r="A950" s="42"/>
      <c r="B950" s="43"/>
      <c r="I950" s="42"/>
      <c r="J950" s="42"/>
    </row>
    <row r="951" spans="1:10" s="44" customFormat="1" ht="48" customHeight="1" x14ac:dyDescent="0.3">
      <c r="A951" s="42"/>
      <c r="B951" s="43"/>
      <c r="I951" s="42"/>
      <c r="J951" s="42"/>
    </row>
    <row r="952" spans="1:10" s="44" customFormat="1" ht="48" customHeight="1" x14ac:dyDescent="0.3">
      <c r="A952" s="42"/>
      <c r="B952" s="43"/>
      <c r="I952" s="42"/>
      <c r="J952" s="42"/>
    </row>
    <row r="953" spans="1:10" s="44" customFormat="1" ht="48" customHeight="1" x14ac:dyDescent="0.3">
      <c r="A953" s="42"/>
      <c r="B953" s="43"/>
      <c r="I953" s="42"/>
      <c r="J953" s="42"/>
    </row>
    <row r="954" spans="1:10" s="44" customFormat="1" ht="48" customHeight="1" x14ac:dyDescent="0.3">
      <c r="A954" s="42"/>
      <c r="B954" s="43"/>
      <c r="I954" s="42"/>
      <c r="J954" s="42"/>
    </row>
    <row r="955" spans="1:10" s="44" customFormat="1" ht="48" customHeight="1" x14ac:dyDescent="0.3">
      <c r="A955" s="42"/>
      <c r="B955" s="43"/>
      <c r="I955" s="42"/>
      <c r="J955" s="42"/>
    </row>
    <row r="956" spans="1:10" s="44" customFormat="1" ht="48" customHeight="1" x14ac:dyDescent="0.3">
      <c r="A956" s="42"/>
      <c r="B956" s="43"/>
      <c r="I956" s="42"/>
      <c r="J956" s="42"/>
    </row>
    <row r="957" spans="1:10" s="44" customFormat="1" ht="48" customHeight="1" x14ac:dyDescent="0.3">
      <c r="A957" s="42"/>
      <c r="B957" s="43"/>
      <c r="I957" s="42"/>
      <c r="J957" s="42"/>
    </row>
    <row r="958" spans="1:10" s="44" customFormat="1" ht="48" customHeight="1" x14ac:dyDescent="0.3">
      <c r="A958" s="42"/>
      <c r="B958" s="43"/>
      <c r="I958" s="42"/>
      <c r="J958" s="42"/>
    </row>
    <row r="959" spans="1:10" s="44" customFormat="1" ht="48" customHeight="1" x14ac:dyDescent="0.3">
      <c r="A959" s="42"/>
      <c r="B959" s="43"/>
      <c r="I959" s="42"/>
      <c r="J959" s="42"/>
    </row>
    <row r="960" spans="1:10" s="44" customFormat="1" ht="48" customHeight="1" x14ac:dyDescent="0.3">
      <c r="A960" s="42"/>
      <c r="B960" s="43"/>
      <c r="I960" s="42"/>
      <c r="J960" s="42"/>
    </row>
    <row r="961" spans="1:10" s="44" customFormat="1" ht="48" customHeight="1" x14ac:dyDescent="0.3">
      <c r="A961" s="42"/>
      <c r="B961" s="43"/>
      <c r="I961" s="42"/>
      <c r="J961" s="42"/>
    </row>
    <row r="962" spans="1:10" s="44" customFormat="1" ht="48" customHeight="1" x14ac:dyDescent="0.3">
      <c r="A962" s="42"/>
      <c r="B962" s="43"/>
      <c r="I962" s="42"/>
      <c r="J962" s="42"/>
    </row>
    <row r="963" spans="1:10" s="44" customFormat="1" ht="48" customHeight="1" x14ac:dyDescent="0.3">
      <c r="A963" s="42"/>
      <c r="B963" s="43"/>
      <c r="I963" s="42"/>
      <c r="J963" s="42"/>
    </row>
    <row r="964" spans="1:10" s="44" customFormat="1" ht="48" customHeight="1" x14ac:dyDescent="0.3">
      <c r="A964" s="42"/>
      <c r="B964" s="43"/>
      <c r="I964" s="42"/>
      <c r="J964" s="42"/>
    </row>
    <row r="965" spans="1:10" s="44" customFormat="1" ht="48" customHeight="1" x14ac:dyDescent="0.3">
      <c r="A965" s="42"/>
      <c r="B965" s="43"/>
      <c r="I965" s="42"/>
      <c r="J965" s="42"/>
    </row>
    <row r="966" spans="1:10" s="44" customFormat="1" ht="48" customHeight="1" x14ac:dyDescent="0.3">
      <c r="A966" s="42"/>
      <c r="B966" s="43"/>
      <c r="I966" s="42"/>
      <c r="J966" s="42"/>
    </row>
    <row r="967" spans="1:10" s="44" customFormat="1" ht="48" customHeight="1" x14ac:dyDescent="0.3">
      <c r="A967" s="42"/>
      <c r="B967" s="43"/>
      <c r="I967" s="42"/>
      <c r="J967" s="42"/>
    </row>
    <row r="968" spans="1:10" s="44" customFormat="1" ht="48" customHeight="1" x14ac:dyDescent="0.3">
      <c r="A968" s="42"/>
      <c r="B968" s="43"/>
      <c r="I968" s="42"/>
      <c r="J968" s="42"/>
    </row>
    <row r="969" spans="1:10" s="44" customFormat="1" ht="48" customHeight="1" x14ac:dyDescent="0.3">
      <c r="A969" s="42"/>
      <c r="B969" s="43"/>
      <c r="I969" s="42"/>
      <c r="J969" s="42"/>
    </row>
    <row r="970" spans="1:10" s="44" customFormat="1" ht="48" customHeight="1" x14ac:dyDescent="0.3">
      <c r="A970" s="42"/>
      <c r="B970" s="43"/>
      <c r="I970" s="42"/>
      <c r="J970" s="42"/>
    </row>
    <row r="971" spans="1:10" s="44" customFormat="1" ht="48" customHeight="1" x14ac:dyDescent="0.3">
      <c r="A971" s="42"/>
      <c r="B971" s="43"/>
      <c r="I971" s="42"/>
      <c r="J971" s="42"/>
    </row>
    <row r="972" spans="1:10" s="44" customFormat="1" ht="48" customHeight="1" x14ac:dyDescent="0.3">
      <c r="A972" s="42"/>
      <c r="B972" s="43"/>
      <c r="I972" s="42"/>
      <c r="J972" s="42"/>
    </row>
    <row r="973" spans="1:10" s="44" customFormat="1" ht="48" customHeight="1" x14ac:dyDescent="0.3">
      <c r="A973" s="42"/>
      <c r="B973" s="43"/>
      <c r="I973" s="42"/>
      <c r="J973" s="42"/>
    </row>
    <row r="974" spans="1:10" s="44" customFormat="1" ht="48" customHeight="1" x14ac:dyDescent="0.3">
      <c r="A974" s="42"/>
      <c r="B974" s="43"/>
      <c r="I974" s="42"/>
      <c r="J974" s="42"/>
    </row>
    <row r="975" spans="1:10" s="44" customFormat="1" ht="48" customHeight="1" x14ac:dyDescent="0.3">
      <c r="A975" s="42"/>
      <c r="B975" s="43"/>
      <c r="I975" s="42"/>
      <c r="J975" s="42"/>
    </row>
    <row r="976" spans="1:10" s="44" customFormat="1" ht="48" customHeight="1" x14ac:dyDescent="0.3">
      <c r="A976" s="42"/>
      <c r="B976" s="43"/>
      <c r="I976" s="42"/>
      <c r="J976" s="42"/>
    </row>
    <row r="977" spans="1:10" s="44" customFormat="1" ht="48" customHeight="1" x14ac:dyDescent="0.3">
      <c r="A977" s="42"/>
      <c r="B977" s="43"/>
      <c r="I977" s="42"/>
      <c r="J977" s="42"/>
    </row>
    <row r="978" spans="1:10" s="44" customFormat="1" ht="48" customHeight="1" x14ac:dyDescent="0.3">
      <c r="A978" s="42"/>
      <c r="B978" s="43"/>
      <c r="I978" s="42"/>
      <c r="J978" s="42"/>
    </row>
    <row r="979" spans="1:10" s="44" customFormat="1" ht="48" customHeight="1" x14ac:dyDescent="0.3">
      <c r="A979" s="42"/>
      <c r="B979" s="43"/>
      <c r="I979" s="42"/>
      <c r="J979" s="42"/>
    </row>
    <row r="980" spans="1:10" s="44" customFormat="1" ht="48" customHeight="1" x14ac:dyDescent="0.3">
      <c r="A980" s="42"/>
      <c r="B980" s="43"/>
      <c r="I980" s="42"/>
      <c r="J980" s="42"/>
    </row>
    <row r="981" spans="1:10" s="44" customFormat="1" ht="48" customHeight="1" x14ac:dyDescent="0.3">
      <c r="A981" s="42"/>
      <c r="B981" s="43"/>
      <c r="I981" s="42"/>
      <c r="J981" s="42"/>
    </row>
    <row r="982" spans="1:10" s="44" customFormat="1" ht="48" customHeight="1" x14ac:dyDescent="0.3">
      <c r="A982" s="42"/>
      <c r="B982" s="43"/>
      <c r="I982" s="42"/>
      <c r="J982" s="42"/>
    </row>
    <row r="983" spans="1:10" s="44" customFormat="1" ht="48" customHeight="1" x14ac:dyDescent="0.3">
      <c r="A983" s="42"/>
      <c r="B983" s="43"/>
      <c r="I983" s="42"/>
      <c r="J983" s="42"/>
    </row>
    <row r="984" spans="1:10" s="44" customFormat="1" ht="48" customHeight="1" x14ac:dyDescent="0.3">
      <c r="A984" s="42"/>
      <c r="B984" s="43"/>
      <c r="I984" s="42"/>
      <c r="J984" s="42"/>
    </row>
    <row r="985" spans="1:10" s="44" customFormat="1" ht="48" customHeight="1" x14ac:dyDescent="0.3">
      <c r="A985" s="42"/>
      <c r="B985" s="43"/>
      <c r="I985" s="42"/>
      <c r="J985" s="42"/>
    </row>
    <row r="986" spans="1:10" s="44" customFormat="1" ht="48" customHeight="1" x14ac:dyDescent="0.3">
      <c r="A986" s="42"/>
      <c r="B986" s="43"/>
      <c r="I986" s="42"/>
      <c r="J986" s="42"/>
    </row>
    <row r="987" spans="1:10" s="44" customFormat="1" ht="48" customHeight="1" x14ac:dyDescent="0.3">
      <c r="A987" s="42"/>
      <c r="B987" s="43"/>
      <c r="I987" s="42"/>
      <c r="J987" s="42"/>
    </row>
    <row r="988" spans="1:10" s="44" customFormat="1" ht="48" customHeight="1" x14ac:dyDescent="0.3">
      <c r="A988" s="42"/>
      <c r="B988" s="43"/>
      <c r="I988" s="42"/>
      <c r="J988" s="42"/>
    </row>
    <row r="989" spans="1:10" s="44" customFormat="1" ht="48" customHeight="1" x14ac:dyDescent="0.3">
      <c r="A989" s="42"/>
      <c r="B989" s="43"/>
      <c r="I989" s="42"/>
      <c r="J989" s="42"/>
    </row>
    <row r="990" spans="1:10" s="44" customFormat="1" ht="48" customHeight="1" x14ac:dyDescent="0.3">
      <c r="A990" s="42"/>
      <c r="B990" s="43"/>
      <c r="I990" s="42"/>
      <c r="J990" s="42"/>
    </row>
    <row r="991" spans="1:10" s="44" customFormat="1" ht="48" customHeight="1" x14ac:dyDescent="0.3">
      <c r="A991" s="42"/>
      <c r="B991" s="43"/>
      <c r="I991" s="42"/>
      <c r="J991" s="42"/>
    </row>
    <row r="992" spans="1:10" s="44" customFormat="1" ht="48" customHeight="1" x14ac:dyDescent="0.3">
      <c r="A992" s="42"/>
      <c r="B992" s="43"/>
      <c r="I992" s="42"/>
      <c r="J992" s="42"/>
    </row>
    <row r="993" spans="1:10" s="44" customFormat="1" ht="48" customHeight="1" x14ac:dyDescent="0.3">
      <c r="A993" s="42"/>
      <c r="B993" s="43"/>
      <c r="I993" s="42"/>
      <c r="J993" s="42"/>
    </row>
    <row r="994" spans="1:10" s="44" customFormat="1" ht="48" customHeight="1" x14ac:dyDescent="0.3">
      <c r="A994" s="42"/>
      <c r="B994" s="43"/>
      <c r="I994" s="42"/>
      <c r="J994" s="42"/>
    </row>
    <row r="995" spans="1:10" s="44" customFormat="1" ht="48" customHeight="1" x14ac:dyDescent="0.3">
      <c r="A995" s="42"/>
      <c r="B995" s="43"/>
      <c r="I995" s="42"/>
      <c r="J995" s="42"/>
    </row>
    <row r="996" spans="1:10" s="44" customFormat="1" ht="48" customHeight="1" x14ac:dyDescent="0.3">
      <c r="A996" s="42"/>
      <c r="B996" s="43"/>
      <c r="I996" s="42"/>
      <c r="J996" s="42"/>
    </row>
    <row r="997" spans="1:10" s="44" customFormat="1" ht="48" customHeight="1" x14ac:dyDescent="0.3">
      <c r="A997" s="42"/>
      <c r="B997" s="43"/>
      <c r="I997" s="42"/>
      <c r="J997" s="42"/>
    </row>
    <row r="998" spans="1:10" s="44" customFormat="1" ht="48" customHeight="1" x14ac:dyDescent="0.3">
      <c r="A998" s="42"/>
      <c r="B998" s="43"/>
      <c r="I998" s="42"/>
      <c r="J998" s="42"/>
    </row>
    <row r="999" spans="1:10" s="44" customFormat="1" ht="48" customHeight="1" x14ac:dyDescent="0.3">
      <c r="A999" s="42"/>
      <c r="B999" s="43"/>
      <c r="I999" s="42"/>
      <c r="J999" s="42"/>
    </row>
    <row r="1000" spans="1:10" s="44" customFormat="1" ht="48" customHeight="1" x14ac:dyDescent="0.3">
      <c r="A1000" s="42"/>
      <c r="B1000" s="43"/>
      <c r="I1000" s="42"/>
      <c r="J1000" s="42"/>
    </row>
    <row r="1001" spans="1:10" s="44" customFormat="1" ht="48" customHeight="1" x14ac:dyDescent="0.3">
      <c r="A1001" s="42"/>
      <c r="B1001" s="43"/>
      <c r="I1001" s="42"/>
      <c r="J1001" s="42"/>
    </row>
    <row r="1002" spans="1:10" s="44" customFormat="1" ht="48" customHeight="1" x14ac:dyDescent="0.3">
      <c r="A1002" s="42"/>
      <c r="B1002" s="43"/>
      <c r="I1002" s="42"/>
      <c r="J1002" s="42"/>
    </row>
    <row r="1003" spans="1:10" s="44" customFormat="1" ht="48" customHeight="1" x14ac:dyDescent="0.3">
      <c r="A1003" s="42"/>
      <c r="B1003" s="43"/>
      <c r="I1003" s="42"/>
      <c r="J1003" s="42"/>
    </row>
    <row r="1004" spans="1:10" s="44" customFormat="1" ht="48" customHeight="1" x14ac:dyDescent="0.3">
      <c r="A1004" s="42"/>
      <c r="B1004" s="43"/>
      <c r="I1004" s="42"/>
      <c r="J1004" s="42"/>
    </row>
    <row r="1005" spans="1:10" s="44" customFormat="1" ht="48" customHeight="1" x14ac:dyDescent="0.3">
      <c r="A1005" s="42"/>
      <c r="B1005" s="43"/>
      <c r="I1005" s="42"/>
      <c r="J1005" s="42"/>
    </row>
    <row r="1006" spans="1:10" s="44" customFormat="1" ht="48" customHeight="1" x14ac:dyDescent="0.3">
      <c r="A1006" s="42"/>
      <c r="B1006" s="43"/>
      <c r="I1006" s="42"/>
      <c r="J1006" s="42"/>
    </row>
    <row r="1007" spans="1:10" s="44" customFormat="1" ht="48" customHeight="1" x14ac:dyDescent="0.3">
      <c r="A1007" s="42"/>
      <c r="B1007" s="43"/>
      <c r="I1007" s="42"/>
      <c r="J1007" s="42"/>
    </row>
    <row r="1008" spans="1:10" s="44" customFormat="1" ht="48" customHeight="1" x14ac:dyDescent="0.3">
      <c r="A1008" s="42"/>
      <c r="B1008" s="43"/>
      <c r="I1008" s="42"/>
      <c r="J1008" s="42"/>
    </row>
    <row r="1009" spans="1:10" s="44" customFormat="1" ht="48" customHeight="1" x14ac:dyDescent="0.3">
      <c r="A1009" s="42"/>
      <c r="B1009" s="43"/>
      <c r="I1009" s="42"/>
      <c r="J1009" s="42"/>
    </row>
    <row r="1010" spans="1:10" s="44" customFormat="1" ht="48" customHeight="1" x14ac:dyDescent="0.3">
      <c r="A1010" s="42"/>
      <c r="B1010" s="43"/>
      <c r="I1010" s="42"/>
      <c r="J1010" s="42"/>
    </row>
    <row r="1011" spans="1:10" s="44" customFormat="1" ht="48" customHeight="1" x14ac:dyDescent="0.3">
      <c r="A1011" s="42"/>
      <c r="B1011" s="43"/>
      <c r="I1011" s="42"/>
      <c r="J1011" s="42"/>
    </row>
    <row r="1012" spans="1:10" s="44" customFormat="1" ht="48" customHeight="1" x14ac:dyDescent="0.3">
      <c r="A1012" s="42"/>
      <c r="B1012" s="43"/>
      <c r="I1012" s="42"/>
      <c r="J1012" s="42"/>
    </row>
    <row r="1013" spans="1:10" s="44" customFormat="1" ht="48" customHeight="1" x14ac:dyDescent="0.3">
      <c r="A1013" s="42"/>
      <c r="B1013" s="43"/>
      <c r="I1013" s="42"/>
      <c r="J1013" s="42"/>
    </row>
    <row r="1014" spans="1:10" s="44" customFormat="1" ht="48" customHeight="1" x14ac:dyDescent="0.3">
      <c r="A1014" s="42"/>
      <c r="B1014" s="43"/>
      <c r="I1014" s="42"/>
      <c r="J1014" s="42"/>
    </row>
    <row r="1015" spans="1:10" s="44" customFormat="1" ht="48" customHeight="1" x14ac:dyDescent="0.3">
      <c r="A1015" s="42"/>
      <c r="B1015" s="43"/>
      <c r="I1015" s="42"/>
      <c r="J1015" s="42"/>
    </row>
    <row r="1016" spans="1:10" s="44" customFormat="1" ht="48" customHeight="1" x14ac:dyDescent="0.3">
      <c r="A1016" s="42"/>
      <c r="B1016" s="43"/>
      <c r="I1016" s="42"/>
      <c r="J1016" s="42"/>
    </row>
    <row r="1017" spans="1:10" s="44" customFormat="1" ht="48" customHeight="1" x14ac:dyDescent="0.3">
      <c r="A1017" s="42"/>
      <c r="B1017" s="43"/>
      <c r="I1017" s="42"/>
      <c r="J1017" s="42"/>
    </row>
    <row r="1018" spans="1:10" s="44" customFormat="1" ht="48" customHeight="1" x14ac:dyDescent="0.3">
      <c r="A1018" s="42"/>
      <c r="B1018" s="43"/>
      <c r="I1018" s="42"/>
      <c r="J1018" s="42"/>
    </row>
    <row r="1019" spans="1:10" s="44" customFormat="1" ht="48" customHeight="1" x14ac:dyDescent="0.3">
      <c r="A1019" s="42"/>
      <c r="B1019" s="43"/>
      <c r="I1019" s="42"/>
      <c r="J1019" s="42"/>
    </row>
    <row r="1020" spans="1:10" s="44" customFormat="1" ht="48" customHeight="1" x14ac:dyDescent="0.3">
      <c r="A1020" s="42"/>
      <c r="B1020" s="43"/>
      <c r="I1020" s="42"/>
      <c r="J1020" s="42"/>
    </row>
    <row r="1021" spans="1:10" s="44" customFormat="1" ht="48" customHeight="1" x14ac:dyDescent="0.3">
      <c r="A1021" s="42"/>
      <c r="B1021" s="43"/>
      <c r="I1021" s="42"/>
      <c r="J1021" s="42"/>
    </row>
    <row r="1022" spans="1:10" s="44" customFormat="1" ht="48" customHeight="1" x14ac:dyDescent="0.3">
      <c r="A1022" s="42"/>
      <c r="B1022" s="43"/>
      <c r="I1022" s="42"/>
      <c r="J1022" s="42"/>
    </row>
    <row r="1023" spans="1:10" s="44" customFormat="1" ht="48" customHeight="1" x14ac:dyDescent="0.3">
      <c r="A1023" s="42"/>
      <c r="B1023" s="43"/>
      <c r="I1023" s="42"/>
      <c r="J1023" s="42"/>
    </row>
    <row r="1024" spans="1:10" s="44" customFormat="1" ht="48" customHeight="1" x14ac:dyDescent="0.3">
      <c r="A1024" s="42"/>
      <c r="B1024" s="43"/>
      <c r="I1024" s="42"/>
      <c r="J1024" s="42"/>
    </row>
    <row r="1025" spans="1:10" s="44" customFormat="1" ht="48" customHeight="1" x14ac:dyDescent="0.3">
      <c r="A1025" s="42"/>
      <c r="B1025" s="43"/>
      <c r="I1025" s="42"/>
      <c r="J1025" s="42"/>
    </row>
    <row r="1026" spans="1:10" s="44" customFormat="1" ht="48" customHeight="1" x14ac:dyDescent="0.3">
      <c r="A1026" s="42"/>
      <c r="B1026" s="43"/>
      <c r="I1026" s="42"/>
      <c r="J1026" s="42"/>
    </row>
    <row r="1027" spans="1:10" s="44" customFormat="1" ht="48" customHeight="1" x14ac:dyDescent="0.3">
      <c r="A1027" s="42"/>
      <c r="B1027" s="43"/>
      <c r="I1027" s="42"/>
      <c r="J1027" s="42"/>
    </row>
    <row r="1028" spans="1:10" s="44" customFormat="1" ht="48" customHeight="1" x14ac:dyDescent="0.3">
      <c r="A1028" s="42"/>
      <c r="B1028" s="43"/>
      <c r="I1028" s="42"/>
      <c r="J1028" s="42"/>
    </row>
    <row r="1029" spans="1:10" s="44" customFormat="1" ht="48" customHeight="1" x14ac:dyDescent="0.3">
      <c r="A1029" s="42"/>
      <c r="B1029" s="43"/>
      <c r="I1029" s="42"/>
      <c r="J1029" s="42"/>
    </row>
    <row r="1030" spans="1:10" s="44" customFormat="1" ht="48" customHeight="1" x14ac:dyDescent="0.3">
      <c r="A1030" s="42"/>
      <c r="B1030" s="43"/>
      <c r="I1030" s="42"/>
      <c r="J1030" s="42"/>
    </row>
    <row r="1031" spans="1:10" s="44" customFormat="1" ht="48" customHeight="1" x14ac:dyDescent="0.3">
      <c r="A1031" s="42"/>
      <c r="B1031" s="43"/>
      <c r="I1031" s="42"/>
      <c r="J1031" s="42"/>
    </row>
    <row r="1032" spans="1:10" s="44" customFormat="1" ht="48" customHeight="1" x14ac:dyDescent="0.3">
      <c r="A1032" s="42"/>
      <c r="B1032" s="43"/>
      <c r="I1032" s="42"/>
      <c r="J1032" s="42"/>
    </row>
    <row r="1033" spans="1:10" s="44" customFormat="1" ht="48" customHeight="1" x14ac:dyDescent="0.3">
      <c r="A1033" s="42"/>
      <c r="B1033" s="43"/>
      <c r="I1033" s="42"/>
      <c r="J1033" s="42"/>
    </row>
    <row r="1034" spans="1:10" s="44" customFormat="1" ht="48" customHeight="1" x14ac:dyDescent="0.3">
      <c r="A1034" s="42"/>
      <c r="B1034" s="43"/>
      <c r="I1034" s="42"/>
      <c r="J1034" s="42"/>
    </row>
    <row r="1035" spans="1:10" s="44" customFormat="1" ht="48" customHeight="1" x14ac:dyDescent="0.3">
      <c r="A1035" s="42"/>
      <c r="B1035" s="43"/>
      <c r="I1035" s="42"/>
      <c r="J1035" s="42"/>
    </row>
    <row r="1036" spans="1:10" s="44" customFormat="1" ht="48" customHeight="1" x14ac:dyDescent="0.3">
      <c r="A1036" s="42"/>
      <c r="B1036" s="43"/>
      <c r="I1036" s="42"/>
      <c r="J1036" s="42"/>
    </row>
    <row r="1037" spans="1:10" s="44" customFormat="1" ht="48" customHeight="1" x14ac:dyDescent="0.3">
      <c r="A1037" s="42"/>
      <c r="B1037" s="43"/>
      <c r="I1037" s="42"/>
      <c r="J1037" s="42"/>
    </row>
    <row r="1038" spans="1:10" s="44" customFormat="1" ht="48" customHeight="1" x14ac:dyDescent="0.3">
      <c r="A1038" s="42"/>
      <c r="B1038" s="43"/>
      <c r="I1038" s="42"/>
      <c r="J1038" s="42"/>
    </row>
    <row r="1039" spans="1:10" s="44" customFormat="1" ht="48" customHeight="1" x14ac:dyDescent="0.3">
      <c r="A1039" s="42"/>
      <c r="B1039" s="43"/>
      <c r="I1039" s="42"/>
      <c r="J1039" s="42"/>
    </row>
    <row r="1040" spans="1:10" s="44" customFormat="1" ht="48" customHeight="1" x14ac:dyDescent="0.3">
      <c r="A1040" s="42"/>
      <c r="B1040" s="43"/>
      <c r="I1040" s="42"/>
      <c r="J1040" s="42"/>
    </row>
    <row r="1041" spans="1:10" s="44" customFormat="1" ht="48" customHeight="1" x14ac:dyDescent="0.3">
      <c r="A1041" s="42"/>
      <c r="B1041" s="43"/>
      <c r="I1041" s="42"/>
      <c r="J1041" s="42"/>
    </row>
    <row r="1042" spans="1:10" s="44" customFormat="1" ht="48" customHeight="1" x14ac:dyDescent="0.3">
      <c r="A1042" s="42"/>
      <c r="B1042" s="43"/>
      <c r="I1042" s="42"/>
      <c r="J1042" s="42"/>
    </row>
    <row r="1043" spans="1:10" s="44" customFormat="1" ht="48" customHeight="1" x14ac:dyDescent="0.3">
      <c r="A1043" s="42"/>
      <c r="B1043" s="43"/>
      <c r="I1043" s="42"/>
      <c r="J1043" s="42"/>
    </row>
    <row r="1044" spans="1:10" s="44" customFormat="1" ht="48" customHeight="1" x14ac:dyDescent="0.3">
      <c r="A1044" s="42"/>
      <c r="B1044" s="43"/>
      <c r="I1044" s="42"/>
      <c r="J1044" s="42"/>
    </row>
    <row r="1045" spans="1:10" s="44" customFormat="1" ht="48" customHeight="1" x14ac:dyDescent="0.3">
      <c r="A1045" s="42"/>
      <c r="B1045" s="43"/>
      <c r="I1045" s="42"/>
      <c r="J1045" s="42"/>
    </row>
    <row r="1046" spans="1:10" s="44" customFormat="1" ht="48" customHeight="1" x14ac:dyDescent="0.3">
      <c r="A1046" s="42"/>
      <c r="B1046" s="43"/>
      <c r="I1046" s="42"/>
      <c r="J1046" s="42"/>
    </row>
    <row r="1047" spans="1:10" s="44" customFormat="1" ht="48" customHeight="1" x14ac:dyDescent="0.3">
      <c r="A1047" s="42"/>
      <c r="B1047" s="43"/>
      <c r="I1047" s="42"/>
      <c r="J1047" s="42"/>
    </row>
    <row r="1048" spans="1:10" s="44" customFormat="1" ht="48" customHeight="1" x14ac:dyDescent="0.3">
      <c r="A1048" s="42"/>
      <c r="B1048" s="43"/>
      <c r="I1048" s="42"/>
      <c r="J1048" s="42"/>
    </row>
    <row r="1049" spans="1:10" s="44" customFormat="1" ht="48" customHeight="1" x14ac:dyDescent="0.3">
      <c r="A1049" s="42"/>
      <c r="B1049" s="43"/>
      <c r="I1049" s="42"/>
      <c r="J1049" s="42"/>
    </row>
    <row r="1050" spans="1:10" s="44" customFormat="1" ht="48" customHeight="1" x14ac:dyDescent="0.3">
      <c r="A1050" s="42"/>
      <c r="B1050" s="43"/>
      <c r="I1050" s="42"/>
      <c r="J1050" s="42"/>
    </row>
    <row r="1051" spans="1:10" s="44" customFormat="1" ht="48" customHeight="1" x14ac:dyDescent="0.3">
      <c r="A1051" s="42"/>
      <c r="B1051" s="43"/>
      <c r="I1051" s="42"/>
      <c r="J1051" s="42"/>
    </row>
    <row r="1052" spans="1:10" s="44" customFormat="1" ht="48" customHeight="1" x14ac:dyDescent="0.3">
      <c r="A1052" s="42"/>
      <c r="B1052" s="43"/>
      <c r="I1052" s="42"/>
      <c r="J1052" s="42"/>
    </row>
    <row r="1053" spans="1:10" s="44" customFormat="1" ht="48" customHeight="1" x14ac:dyDescent="0.3">
      <c r="A1053" s="42"/>
      <c r="B1053" s="43"/>
      <c r="I1053" s="42"/>
      <c r="J1053" s="42"/>
    </row>
    <row r="1054" spans="1:10" s="44" customFormat="1" ht="48" customHeight="1" x14ac:dyDescent="0.3">
      <c r="A1054" s="42"/>
      <c r="B1054" s="43"/>
      <c r="I1054" s="42"/>
      <c r="J1054" s="42"/>
    </row>
    <row r="1055" spans="1:10" s="44" customFormat="1" ht="48" customHeight="1" x14ac:dyDescent="0.3">
      <c r="A1055" s="42"/>
      <c r="B1055" s="43"/>
      <c r="I1055" s="42"/>
      <c r="J1055" s="42"/>
    </row>
    <row r="1056" spans="1:10" s="44" customFormat="1" ht="48" customHeight="1" x14ac:dyDescent="0.3">
      <c r="A1056" s="42"/>
      <c r="B1056" s="43"/>
      <c r="I1056" s="42"/>
      <c r="J1056" s="42"/>
    </row>
    <row r="1057" spans="1:10" s="44" customFormat="1" ht="48" customHeight="1" x14ac:dyDescent="0.3">
      <c r="A1057" s="42"/>
      <c r="B1057" s="43"/>
      <c r="I1057" s="42"/>
      <c r="J1057" s="42"/>
    </row>
    <row r="1058" spans="1:10" s="44" customFormat="1" ht="48" customHeight="1" x14ac:dyDescent="0.3">
      <c r="A1058" s="42"/>
      <c r="B1058" s="43"/>
      <c r="I1058" s="42"/>
      <c r="J1058" s="42"/>
    </row>
    <row r="1059" spans="1:10" s="44" customFormat="1" ht="48" customHeight="1" x14ac:dyDescent="0.3">
      <c r="A1059" s="42"/>
      <c r="B1059" s="43"/>
      <c r="I1059" s="42"/>
      <c r="J1059" s="42"/>
    </row>
    <row r="1060" spans="1:10" s="44" customFormat="1" ht="48" customHeight="1" x14ac:dyDescent="0.3">
      <c r="A1060" s="42"/>
      <c r="B1060" s="43"/>
      <c r="I1060" s="42"/>
      <c r="J1060" s="42"/>
    </row>
    <row r="1061" spans="1:10" s="44" customFormat="1" ht="48" customHeight="1" x14ac:dyDescent="0.3">
      <c r="A1061" s="42"/>
      <c r="B1061" s="43"/>
      <c r="I1061" s="42"/>
      <c r="J1061" s="42"/>
    </row>
    <row r="1062" spans="1:10" s="44" customFormat="1" ht="48" customHeight="1" x14ac:dyDescent="0.3">
      <c r="A1062" s="42"/>
      <c r="B1062" s="43"/>
      <c r="I1062" s="42"/>
      <c r="J1062" s="42"/>
    </row>
    <row r="1063" spans="1:10" s="44" customFormat="1" ht="48" customHeight="1" x14ac:dyDescent="0.3">
      <c r="A1063" s="42"/>
      <c r="B1063" s="43"/>
      <c r="I1063" s="42"/>
      <c r="J1063" s="42"/>
    </row>
    <row r="1064" spans="1:10" s="44" customFormat="1" ht="48" customHeight="1" x14ac:dyDescent="0.3">
      <c r="A1064" s="42"/>
      <c r="B1064" s="43"/>
      <c r="I1064" s="42"/>
      <c r="J1064" s="42"/>
    </row>
    <row r="1065" spans="1:10" s="44" customFormat="1" ht="48" customHeight="1" x14ac:dyDescent="0.3">
      <c r="A1065" s="42"/>
      <c r="B1065" s="43"/>
      <c r="I1065" s="42"/>
      <c r="J1065" s="42"/>
    </row>
    <row r="1066" spans="1:10" s="44" customFormat="1" ht="48" customHeight="1" x14ac:dyDescent="0.3">
      <c r="A1066" s="42"/>
      <c r="B1066" s="43"/>
      <c r="I1066" s="42"/>
      <c r="J1066" s="42"/>
    </row>
    <row r="1067" spans="1:10" s="44" customFormat="1" ht="48" customHeight="1" x14ac:dyDescent="0.3">
      <c r="A1067" s="42"/>
      <c r="B1067" s="43"/>
      <c r="I1067" s="42"/>
      <c r="J1067" s="42"/>
    </row>
    <row r="1068" spans="1:10" s="44" customFormat="1" ht="48" customHeight="1" x14ac:dyDescent="0.3">
      <c r="A1068" s="42"/>
      <c r="B1068" s="43"/>
      <c r="I1068" s="42"/>
      <c r="J1068" s="42"/>
    </row>
    <row r="1069" spans="1:10" s="44" customFormat="1" ht="48" customHeight="1" x14ac:dyDescent="0.3">
      <c r="A1069" s="42"/>
      <c r="B1069" s="43"/>
      <c r="I1069" s="42"/>
      <c r="J1069" s="42"/>
    </row>
    <row r="1070" spans="1:10" s="44" customFormat="1" ht="48" customHeight="1" x14ac:dyDescent="0.3">
      <c r="A1070" s="42"/>
      <c r="B1070" s="43"/>
      <c r="I1070" s="42"/>
      <c r="J1070" s="42"/>
    </row>
    <row r="1071" spans="1:10" s="44" customFormat="1" ht="48" customHeight="1" x14ac:dyDescent="0.3">
      <c r="A1071" s="42"/>
      <c r="B1071" s="43"/>
      <c r="I1071" s="42"/>
      <c r="J1071" s="42"/>
    </row>
    <row r="1072" spans="1:10" s="44" customFormat="1" ht="48" customHeight="1" x14ac:dyDescent="0.3">
      <c r="A1072" s="42"/>
      <c r="B1072" s="43"/>
      <c r="I1072" s="42"/>
      <c r="J1072" s="42"/>
    </row>
    <row r="1073" spans="1:10" s="44" customFormat="1" ht="48" customHeight="1" x14ac:dyDescent="0.3">
      <c r="A1073" s="42"/>
      <c r="B1073" s="43"/>
      <c r="I1073" s="42"/>
      <c r="J1073" s="42"/>
    </row>
    <row r="1074" spans="1:10" s="44" customFormat="1" ht="48" customHeight="1" x14ac:dyDescent="0.3">
      <c r="A1074" s="42"/>
      <c r="B1074" s="43"/>
      <c r="I1074" s="42"/>
      <c r="J1074" s="42"/>
    </row>
    <row r="1075" spans="1:10" s="44" customFormat="1" ht="48" customHeight="1" x14ac:dyDescent="0.3">
      <c r="A1075" s="42"/>
      <c r="B1075" s="43"/>
      <c r="I1075" s="42"/>
      <c r="J1075" s="42"/>
    </row>
    <row r="1076" spans="1:10" s="44" customFormat="1" ht="48" customHeight="1" x14ac:dyDescent="0.3">
      <c r="A1076" s="42"/>
      <c r="B1076" s="43"/>
      <c r="I1076" s="42"/>
      <c r="J1076" s="42"/>
    </row>
    <row r="1077" spans="1:10" s="44" customFormat="1" ht="48" customHeight="1" x14ac:dyDescent="0.3">
      <c r="A1077" s="42"/>
      <c r="B1077" s="43"/>
      <c r="I1077" s="42"/>
      <c r="J1077" s="42"/>
    </row>
    <row r="1078" spans="1:10" s="44" customFormat="1" ht="48" customHeight="1" x14ac:dyDescent="0.3">
      <c r="A1078" s="42"/>
      <c r="B1078" s="43"/>
      <c r="I1078" s="42"/>
      <c r="J1078" s="42"/>
    </row>
    <row r="1079" spans="1:10" s="44" customFormat="1" ht="48" customHeight="1" x14ac:dyDescent="0.3">
      <c r="A1079" s="42"/>
      <c r="B1079" s="43"/>
      <c r="I1079" s="42"/>
      <c r="J1079" s="42"/>
    </row>
    <row r="1080" spans="1:10" s="44" customFormat="1" ht="48" customHeight="1" x14ac:dyDescent="0.3">
      <c r="A1080" s="42"/>
      <c r="B1080" s="43"/>
      <c r="I1080" s="42"/>
      <c r="J1080" s="42"/>
    </row>
    <row r="1081" spans="1:10" s="44" customFormat="1" ht="48" customHeight="1" x14ac:dyDescent="0.3">
      <c r="A1081" s="42"/>
      <c r="B1081" s="43"/>
      <c r="I1081" s="42"/>
      <c r="J1081" s="42"/>
    </row>
    <row r="1082" spans="1:10" s="44" customFormat="1" ht="48" customHeight="1" x14ac:dyDescent="0.3">
      <c r="A1082" s="42"/>
      <c r="B1082" s="43"/>
      <c r="I1082" s="42"/>
      <c r="J1082" s="42"/>
    </row>
    <row r="1083" spans="1:10" s="44" customFormat="1" ht="48" customHeight="1" x14ac:dyDescent="0.3">
      <c r="A1083" s="42"/>
      <c r="B1083" s="43"/>
      <c r="I1083" s="42"/>
      <c r="J1083" s="42"/>
    </row>
    <row r="1084" spans="1:10" s="44" customFormat="1" ht="48" customHeight="1" x14ac:dyDescent="0.3">
      <c r="A1084" s="42"/>
      <c r="B1084" s="43"/>
      <c r="I1084" s="42"/>
      <c r="J1084" s="42"/>
    </row>
    <row r="1085" spans="1:10" s="44" customFormat="1" ht="48" customHeight="1" x14ac:dyDescent="0.3">
      <c r="A1085" s="42"/>
      <c r="B1085" s="43"/>
      <c r="I1085" s="42"/>
      <c r="J1085" s="42"/>
    </row>
    <row r="1086" spans="1:10" s="44" customFormat="1" ht="48" customHeight="1" x14ac:dyDescent="0.3">
      <c r="A1086" s="42"/>
      <c r="B1086" s="43"/>
      <c r="I1086" s="42"/>
      <c r="J1086" s="42"/>
    </row>
    <row r="1087" spans="1:10" s="44" customFormat="1" ht="48" customHeight="1" x14ac:dyDescent="0.3">
      <c r="A1087" s="42"/>
      <c r="B1087" s="43"/>
      <c r="I1087" s="42"/>
      <c r="J1087" s="42"/>
    </row>
    <row r="1088" spans="1:10" s="44" customFormat="1" ht="48" customHeight="1" x14ac:dyDescent="0.3">
      <c r="A1088" s="42"/>
      <c r="B1088" s="43"/>
      <c r="I1088" s="42"/>
      <c r="J1088" s="42"/>
    </row>
    <row r="1089" spans="1:10" s="44" customFormat="1" ht="48" customHeight="1" x14ac:dyDescent="0.3">
      <c r="A1089" s="42"/>
      <c r="B1089" s="43"/>
      <c r="I1089" s="42"/>
      <c r="J1089" s="42"/>
    </row>
    <row r="1090" spans="1:10" s="44" customFormat="1" ht="48" customHeight="1" x14ac:dyDescent="0.3">
      <c r="A1090" s="42"/>
      <c r="B1090" s="43"/>
      <c r="I1090" s="42"/>
      <c r="J1090" s="42"/>
    </row>
    <row r="1091" spans="1:10" s="44" customFormat="1" ht="48" customHeight="1" x14ac:dyDescent="0.3">
      <c r="A1091" s="42"/>
      <c r="B1091" s="43"/>
      <c r="I1091" s="42"/>
      <c r="J1091" s="42"/>
    </row>
    <row r="1092" spans="1:10" s="44" customFormat="1" ht="48" customHeight="1" x14ac:dyDescent="0.3">
      <c r="A1092" s="42"/>
      <c r="B1092" s="43"/>
      <c r="I1092" s="42"/>
      <c r="J1092" s="42"/>
    </row>
    <row r="1093" spans="1:10" s="44" customFormat="1" ht="48" customHeight="1" x14ac:dyDescent="0.3">
      <c r="A1093" s="42"/>
      <c r="B1093" s="43"/>
      <c r="I1093" s="42"/>
      <c r="J1093" s="42"/>
    </row>
    <row r="1094" spans="1:10" s="44" customFormat="1" ht="48" customHeight="1" x14ac:dyDescent="0.3">
      <c r="A1094" s="42"/>
      <c r="B1094" s="43"/>
      <c r="I1094" s="42"/>
      <c r="J1094" s="42"/>
    </row>
    <row r="1095" spans="1:10" s="44" customFormat="1" ht="48" customHeight="1" x14ac:dyDescent="0.3">
      <c r="A1095" s="42"/>
      <c r="B1095" s="43"/>
      <c r="I1095" s="42"/>
      <c r="J1095" s="42"/>
    </row>
    <row r="1096" spans="1:10" s="44" customFormat="1" ht="48" customHeight="1" x14ac:dyDescent="0.3">
      <c r="A1096" s="42"/>
      <c r="B1096" s="43"/>
      <c r="I1096" s="42"/>
      <c r="J1096" s="42"/>
    </row>
    <row r="1097" spans="1:10" s="44" customFormat="1" ht="48" customHeight="1" x14ac:dyDescent="0.3">
      <c r="A1097" s="42"/>
      <c r="B1097" s="43"/>
      <c r="I1097" s="42"/>
      <c r="J1097" s="42"/>
    </row>
    <row r="1098" spans="1:10" s="44" customFormat="1" ht="48" customHeight="1" x14ac:dyDescent="0.3">
      <c r="A1098" s="42"/>
      <c r="B1098" s="43"/>
      <c r="I1098" s="42"/>
      <c r="J1098" s="42"/>
    </row>
    <row r="1099" spans="1:10" s="44" customFormat="1" ht="48" customHeight="1" x14ac:dyDescent="0.3">
      <c r="A1099" s="42"/>
      <c r="B1099" s="43"/>
      <c r="I1099" s="42"/>
      <c r="J1099" s="42"/>
    </row>
    <row r="1100" spans="1:10" s="44" customFormat="1" ht="48" customHeight="1" x14ac:dyDescent="0.3">
      <c r="A1100" s="42"/>
      <c r="B1100" s="43"/>
      <c r="I1100" s="42"/>
      <c r="J1100" s="42"/>
    </row>
    <row r="1101" spans="1:10" s="44" customFormat="1" ht="48" customHeight="1" x14ac:dyDescent="0.3">
      <c r="A1101" s="42"/>
      <c r="B1101" s="43"/>
      <c r="I1101" s="42"/>
      <c r="J1101" s="42"/>
    </row>
    <row r="1102" spans="1:10" s="44" customFormat="1" ht="48" customHeight="1" x14ac:dyDescent="0.3">
      <c r="A1102" s="42"/>
      <c r="B1102" s="43"/>
      <c r="I1102" s="42"/>
      <c r="J1102" s="42"/>
    </row>
    <row r="1103" spans="1:10" s="44" customFormat="1" ht="48" customHeight="1" x14ac:dyDescent="0.3">
      <c r="A1103" s="42"/>
      <c r="B1103" s="43"/>
      <c r="I1103" s="42"/>
      <c r="J1103" s="42"/>
    </row>
    <row r="1104" spans="1:10" s="44" customFormat="1" ht="48" customHeight="1" x14ac:dyDescent="0.3">
      <c r="A1104" s="42"/>
      <c r="B1104" s="43"/>
      <c r="I1104" s="42"/>
      <c r="J1104" s="42"/>
    </row>
    <row r="1105" spans="1:10" s="44" customFormat="1" ht="48" customHeight="1" x14ac:dyDescent="0.3">
      <c r="A1105" s="42"/>
      <c r="B1105" s="43"/>
      <c r="I1105" s="42"/>
      <c r="J1105" s="42"/>
    </row>
    <row r="1106" spans="1:10" s="44" customFormat="1" ht="48" customHeight="1" x14ac:dyDescent="0.3">
      <c r="A1106" s="42"/>
      <c r="B1106" s="43"/>
      <c r="I1106" s="42"/>
      <c r="J1106" s="42"/>
    </row>
    <row r="1107" spans="1:10" s="44" customFormat="1" ht="48" customHeight="1" x14ac:dyDescent="0.3">
      <c r="A1107" s="42"/>
      <c r="B1107" s="43"/>
      <c r="I1107" s="42"/>
      <c r="J1107" s="42"/>
    </row>
    <row r="1108" spans="1:10" s="44" customFormat="1" ht="48" customHeight="1" x14ac:dyDescent="0.3">
      <c r="A1108" s="42"/>
      <c r="B1108" s="43"/>
      <c r="I1108" s="42"/>
      <c r="J1108" s="42"/>
    </row>
    <row r="1109" spans="1:10" s="44" customFormat="1" ht="48" customHeight="1" x14ac:dyDescent="0.3">
      <c r="A1109" s="42"/>
      <c r="B1109" s="43"/>
      <c r="I1109" s="42"/>
      <c r="J1109" s="42"/>
    </row>
    <row r="1110" spans="1:10" s="44" customFormat="1" ht="48" customHeight="1" x14ac:dyDescent="0.3">
      <c r="A1110" s="42"/>
      <c r="B1110" s="43"/>
      <c r="I1110" s="42"/>
      <c r="J1110" s="42"/>
    </row>
    <row r="1111" spans="1:10" s="44" customFormat="1" ht="48" customHeight="1" x14ac:dyDescent="0.3">
      <c r="A1111" s="42"/>
      <c r="B1111" s="43"/>
      <c r="I1111" s="42"/>
      <c r="J1111" s="42"/>
    </row>
    <row r="1112" spans="1:10" s="44" customFormat="1" ht="48" customHeight="1" x14ac:dyDescent="0.3">
      <c r="A1112" s="42"/>
      <c r="B1112" s="43"/>
      <c r="I1112" s="42"/>
      <c r="J1112" s="42"/>
    </row>
    <row r="1113" spans="1:10" s="44" customFormat="1" ht="48" customHeight="1" x14ac:dyDescent="0.3">
      <c r="A1113" s="42"/>
      <c r="B1113" s="43"/>
      <c r="I1113" s="42"/>
      <c r="J1113" s="42"/>
    </row>
    <row r="1114" spans="1:10" s="44" customFormat="1" ht="48" customHeight="1" x14ac:dyDescent="0.3">
      <c r="A1114" s="42"/>
      <c r="B1114" s="43"/>
      <c r="I1114" s="42"/>
      <c r="J1114" s="42"/>
    </row>
    <row r="1115" spans="1:10" s="44" customFormat="1" ht="48" customHeight="1" x14ac:dyDescent="0.3">
      <c r="A1115" s="42"/>
      <c r="B1115" s="43"/>
      <c r="I1115" s="42"/>
      <c r="J1115" s="42"/>
    </row>
    <row r="1116" spans="1:10" s="44" customFormat="1" ht="48" customHeight="1" x14ac:dyDescent="0.3">
      <c r="A1116" s="42"/>
      <c r="B1116" s="43"/>
      <c r="I1116" s="42"/>
      <c r="J1116" s="42"/>
    </row>
    <row r="1117" spans="1:10" s="44" customFormat="1" ht="48" customHeight="1" x14ac:dyDescent="0.3">
      <c r="A1117" s="42"/>
      <c r="B1117" s="43"/>
      <c r="I1117" s="42"/>
      <c r="J1117" s="42"/>
    </row>
    <row r="1118" spans="1:10" s="44" customFormat="1" ht="48" customHeight="1" x14ac:dyDescent="0.3">
      <c r="A1118" s="42"/>
      <c r="B1118" s="43"/>
      <c r="I1118" s="42"/>
      <c r="J1118" s="42"/>
    </row>
    <row r="1119" spans="1:10" s="44" customFormat="1" ht="48" customHeight="1" x14ac:dyDescent="0.3">
      <c r="A1119" s="42"/>
      <c r="B1119" s="43"/>
      <c r="I1119" s="42"/>
      <c r="J1119" s="42"/>
    </row>
    <row r="1120" spans="1:10" s="44" customFormat="1" ht="48" customHeight="1" x14ac:dyDescent="0.3">
      <c r="A1120" s="42"/>
      <c r="B1120" s="43"/>
      <c r="I1120" s="42"/>
      <c r="J1120" s="42"/>
    </row>
    <row r="1121" spans="1:10" s="44" customFormat="1" ht="48" customHeight="1" x14ac:dyDescent="0.3">
      <c r="A1121" s="42"/>
      <c r="B1121" s="43"/>
      <c r="I1121" s="42"/>
      <c r="J1121" s="42"/>
    </row>
    <row r="1122" spans="1:10" s="44" customFormat="1" ht="48" customHeight="1" x14ac:dyDescent="0.3">
      <c r="A1122" s="42"/>
      <c r="B1122" s="43"/>
      <c r="I1122" s="42"/>
      <c r="J1122" s="42"/>
    </row>
    <row r="1123" spans="1:10" s="44" customFormat="1" ht="48" customHeight="1" x14ac:dyDescent="0.3">
      <c r="A1123" s="42"/>
      <c r="B1123" s="43"/>
      <c r="I1123" s="42"/>
      <c r="J1123" s="42"/>
    </row>
    <row r="1124" spans="1:10" s="44" customFormat="1" ht="48" customHeight="1" x14ac:dyDescent="0.3">
      <c r="A1124" s="42"/>
      <c r="B1124" s="43"/>
      <c r="I1124" s="42"/>
      <c r="J1124" s="42"/>
    </row>
    <row r="1125" spans="1:10" s="44" customFormat="1" ht="48" customHeight="1" x14ac:dyDescent="0.3">
      <c r="A1125" s="42"/>
      <c r="B1125" s="43"/>
      <c r="I1125" s="42"/>
      <c r="J1125" s="42"/>
    </row>
    <row r="1126" spans="1:10" s="44" customFormat="1" ht="48" customHeight="1" x14ac:dyDescent="0.3">
      <c r="A1126" s="42"/>
      <c r="B1126" s="43"/>
      <c r="I1126" s="42"/>
      <c r="J1126" s="42"/>
    </row>
    <row r="1127" spans="1:10" s="44" customFormat="1" ht="48" customHeight="1" x14ac:dyDescent="0.3">
      <c r="A1127" s="42"/>
      <c r="B1127" s="43"/>
      <c r="I1127" s="42"/>
      <c r="J1127" s="42"/>
    </row>
    <row r="1128" spans="1:10" s="44" customFormat="1" ht="48" customHeight="1" x14ac:dyDescent="0.3">
      <c r="A1128" s="42"/>
      <c r="B1128" s="43"/>
      <c r="I1128" s="42"/>
      <c r="J1128" s="42"/>
    </row>
    <row r="1129" spans="1:10" s="44" customFormat="1" ht="48" customHeight="1" x14ac:dyDescent="0.3">
      <c r="A1129" s="42"/>
      <c r="B1129" s="43"/>
      <c r="I1129" s="42"/>
      <c r="J1129" s="42"/>
    </row>
    <row r="1130" spans="1:10" s="44" customFormat="1" ht="48" customHeight="1" x14ac:dyDescent="0.3">
      <c r="A1130" s="42"/>
      <c r="B1130" s="43"/>
      <c r="I1130" s="42"/>
      <c r="J1130" s="42"/>
    </row>
    <row r="1131" spans="1:10" s="44" customFormat="1" ht="48" customHeight="1" x14ac:dyDescent="0.3">
      <c r="A1131" s="42"/>
      <c r="B1131" s="43"/>
      <c r="I1131" s="42"/>
      <c r="J1131" s="42"/>
    </row>
    <row r="1132" spans="1:10" s="44" customFormat="1" ht="48" customHeight="1" x14ac:dyDescent="0.3">
      <c r="A1132" s="42"/>
      <c r="B1132" s="43"/>
      <c r="I1132" s="42"/>
      <c r="J1132" s="42"/>
    </row>
    <row r="1133" spans="1:10" s="44" customFormat="1" ht="48" customHeight="1" x14ac:dyDescent="0.3">
      <c r="A1133" s="42"/>
      <c r="B1133" s="43"/>
      <c r="I1133" s="42"/>
      <c r="J1133" s="42"/>
    </row>
    <row r="1134" spans="1:10" s="44" customFormat="1" ht="48" customHeight="1" x14ac:dyDescent="0.3">
      <c r="A1134" s="42"/>
      <c r="B1134" s="43"/>
      <c r="I1134" s="42"/>
      <c r="J1134" s="42"/>
    </row>
    <row r="1135" spans="1:10" s="44" customFormat="1" ht="48" customHeight="1" x14ac:dyDescent="0.3">
      <c r="A1135" s="42"/>
      <c r="B1135" s="43"/>
      <c r="I1135" s="42"/>
      <c r="J1135" s="42"/>
    </row>
    <row r="1136" spans="1:10" s="44" customFormat="1" ht="48" customHeight="1" x14ac:dyDescent="0.3">
      <c r="A1136" s="42"/>
      <c r="B1136" s="43"/>
      <c r="I1136" s="42"/>
      <c r="J1136" s="42"/>
    </row>
    <row r="1137" spans="1:10" s="44" customFormat="1" ht="48" customHeight="1" x14ac:dyDescent="0.3">
      <c r="A1137" s="42"/>
      <c r="B1137" s="43"/>
      <c r="I1137" s="42"/>
      <c r="J1137" s="42"/>
    </row>
    <row r="1138" spans="1:10" s="44" customFormat="1" ht="48" customHeight="1" x14ac:dyDescent="0.3">
      <c r="A1138" s="42"/>
      <c r="B1138" s="43"/>
      <c r="I1138" s="42"/>
      <c r="J1138" s="42"/>
    </row>
    <row r="1139" spans="1:10" s="44" customFormat="1" ht="48" customHeight="1" x14ac:dyDescent="0.3">
      <c r="A1139" s="42"/>
      <c r="B1139" s="43"/>
      <c r="I1139" s="42"/>
      <c r="J1139" s="42"/>
    </row>
    <row r="1140" spans="1:10" s="44" customFormat="1" ht="48" customHeight="1" x14ac:dyDescent="0.3">
      <c r="A1140" s="42"/>
      <c r="B1140" s="43"/>
      <c r="I1140" s="42"/>
      <c r="J1140" s="42"/>
    </row>
    <row r="1141" spans="1:10" s="44" customFormat="1" ht="48" customHeight="1" x14ac:dyDescent="0.3">
      <c r="A1141" s="42"/>
      <c r="B1141" s="43"/>
      <c r="I1141" s="42"/>
      <c r="J1141" s="42"/>
    </row>
    <row r="1142" spans="1:10" s="44" customFormat="1" ht="48" customHeight="1" x14ac:dyDescent="0.3">
      <c r="A1142" s="42"/>
      <c r="B1142" s="43"/>
      <c r="I1142" s="42"/>
      <c r="J1142" s="42"/>
    </row>
    <row r="1143" spans="1:10" s="44" customFormat="1" ht="48" customHeight="1" x14ac:dyDescent="0.3">
      <c r="A1143" s="42"/>
      <c r="B1143" s="43"/>
      <c r="I1143" s="42"/>
      <c r="J1143" s="42"/>
    </row>
    <row r="1144" spans="1:10" s="44" customFormat="1" ht="48" customHeight="1" x14ac:dyDescent="0.3">
      <c r="A1144" s="42"/>
      <c r="B1144" s="43"/>
      <c r="I1144" s="42"/>
      <c r="J1144" s="42"/>
    </row>
    <row r="1145" spans="1:10" s="44" customFormat="1" ht="48" customHeight="1" x14ac:dyDescent="0.3">
      <c r="A1145" s="42"/>
      <c r="B1145" s="43"/>
      <c r="I1145" s="42"/>
      <c r="J1145" s="42"/>
    </row>
    <row r="1146" spans="1:10" s="44" customFormat="1" ht="48" customHeight="1" x14ac:dyDescent="0.3">
      <c r="A1146" s="42"/>
      <c r="B1146" s="43"/>
      <c r="I1146" s="42"/>
      <c r="J1146" s="42"/>
    </row>
    <row r="1147" spans="1:10" s="44" customFormat="1" ht="48" customHeight="1" x14ac:dyDescent="0.3">
      <c r="A1147" s="42"/>
      <c r="B1147" s="43"/>
      <c r="I1147" s="42"/>
      <c r="J1147" s="42"/>
    </row>
    <row r="1148" spans="1:10" s="44" customFormat="1" ht="48" customHeight="1" x14ac:dyDescent="0.3">
      <c r="A1148" s="42"/>
      <c r="B1148" s="43"/>
      <c r="I1148" s="42"/>
      <c r="J1148" s="42"/>
    </row>
    <row r="1149" spans="1:10" s="44" customFormat="1" ht="48" customHeight="1" x14ac:dyDescent="0.3">
      <c r="A1149" s="42"/>
      <c r="B1149" s="43"/>
      <c r="I1149" s="42"/>
      <c r="J1149" s="42"/>
    </row>
    <row r="1150" spans="1:10" s="44" customFormat="1" ht="48" customHeight="1" x14ac:dyDescent="0.3">
      <c r="A1150" s="42"/>
      <c r="B1150" s="43"/>
      <c r="I1150" s="42"/>
      <c r="J1150" s="42"/>
    </row>
    <row r="1151" spans="1:10" s="44" customFormat="1" ht="48" customHeight="1" x14ac:dyDescent="0.3">
      <c r="A1151" s="42"/>
      <c r="B1151" s="43"/>
      <c r="I1151" s="42"/>
      <c r="J1151" s="42"/>
    </row>
    <row r="1152" spans="1:10" s="44" customFormat="1" ht="48" customHeight="1" x14ac:dyDescent="0.3">
      <c r="A1152" s="42"/>
      <c r="B1152" s="43"/>
      <c r="I1152" s="42"/>
      <c r="J1152" s="42"/>
    </row>
    <row r="1153" spans="1:10" s="44" customFormat="1" ht="48" customHeight="1" x14ac:dyDescent="0.3">
      <c r="A1153" s="42"/>
      <c r="B1153" s="43"/>
      <c r="I1153" s="42"/>
      <c r="J1153" s="42"/>
    </row>
    <row r="1154" spans="1:10" s="44" customFormat="1" ht="48" customHeight="1" x14ac:dyDescent="0.3">
      <c r="A1154" s="42"/>
      <c r="B1154" s="43"/>
      <c r="I1154" s="42"/>
      <c r="J1154" s="42"/>
    </row>
    <row r="1155" spans="1:10" s="44" customFormat="1" ht="48" customHeight="1" x14ac:dyDescent="0.3">
      <c r="A1155" s="42"/>
      <c r="B1155" s="43"/>
      <c r="I1155" s="42"/>
      <c r="J1155" s="42"/>
    </row>
    <row r="1156" spans="1:10" s="44" customFormat="1" ht="48" customHeight="1" x14ac:dyDescent="0.3">
      <c r="A1156" s="42"/>
      <c r="B1156" s="43"/>
      <c r="I1156" s="42"/>
      <c r="J1156" s="42"/>
    </row>
    <row r="1157" spans="1:10" s="44" customFormat="1" ht="48" customHeight="1" x14ac:dyDescent="0.3">
      <c r="A1157" s="42"/>
      <c r="B1157" s="43"/>
      <c r="I1157" s="42"/>
      <c r="J1157" s="42"/>
    </row>
    <row r="1158" spans="1:10" s="44" customFormat="1" ht="48" customHeight="1" x14ac:dyDescent="0.3">
      <c r="A1158" s="42"/>
      <c r="B1158" s="43"/>
      <c r="I1158" s="42"/>
      <c r="J1158" s="42"/>
    </row>
    <row r="1159" spans="1:10" s="44" customFormat="1" ht="48" customHeight="1" x14ac:dyDescent="0.3">
      <c r="A1159" s="42"/>
      <c r="B1159" s="43"/>
      <c r="I1159" s="42"/>
      <c r="J1159" s="42"/>
    </row>
    <row r="1160" spans="1:10" s="44" customFormat="1" ht="48" customHeight="1" x14ac:dyDescent="0.3">
      <c r="A1160" s="42"/>
      <c r="B1160" s="43"/>
      <c r="I1160" s="42"/>
      <c r="J1160" s="42"/>
    </row>
    <row r="1161" spans="1:10" s="44" customFormat="1" ht="48" customHeight="1" x14ac:dyDescent="0.3">
      <c r="A1161" s="42"/>
      <c r="B1161" s="43"/>
      <c r="I1161" s="42"/>
      <c r="J1161" s="42"/>
    </row>
    <row r="1162" spans="1:10" s="44" customFormat="1" ht="48" customHeight="1" x14ac:dyDescent="0.3">
      <c r="A1162" s="42"/>
      <c r="B1162" s="43"/>
      <c r="I1162" s="42"/>
      <c r="J1162" s="42"/>
    </row>
    <row r="1163" spans="1:10" s="44" customFormat="1" ht="48" customHeight="1" x14ac:dyDescent="0.3">
      <c r="A1163" s="42"/>
      <c r="B1163" s="43"/>
      <c r="I1163" s="42"/>
      <c r="J1163" s="42"/>
    </row>
    <row r="1164" spans="1:10" s="44" customFormat="1" ht="48" customHeight="1" x14ac:dyDescent="0.3">
      <c r="A1164" s="42"/>
      <c r="B1164" s="43"/>
      <c r="I1164" s="42"/>
      <c r="J1164" s="42"/>
    </row>
    <row r="1165" spans="1:10" s="44" customFormat="1" ht="48" customHeight="1" x14ac:dyDescent="0.3">
      <c r="A1165" s="42"/>
      <c r="B1165" s="43"/>
      <c r="I1165" s="42"/>
      <c r="J1165" s="42"/>
    </row>
    <row r="1166" spans="1:10" s="44" customFormat="1" ht="48" customHeight="1" x14ac:dyDescent="0.3">
      <c r="A1166" s="42"/>
      <c r="B1166" s="43"/>
      <c r="I1166" s="42"/>
      <c r="J1166" s="42"/>
    </row>
    <row r="1167" spans="1:10" s="44" customFormat="1" ht="48" customHeight="1" x14ac:dyDescent="0.3">
      <c r="A1167" s="42"/>
      <c r="B1167" s="43"/>
      <c r="I1167" s="42"/>
      <c r="J1167" s="42"/>
    </row>
    <row r="1168" spans="1:10" s="44" customFormat="1" ht="48" customHeight="1" x14ac:dyDescent="0.3">
      <c r="A1168" s="42"/>
      <c r="B1168" s="43"/>
      <c r="I1168" s="42"/>
      <c r="J1168" s="42"/>
    </row>
    <row r="1169" spans="1:10" s="44" customFormat="1" ht="48" customHeight="1" x14ac:dyDescent="0.3">
      <c r="A1169" s="42"/>
      <c r="B1169" s="43"/>
      <c r="I1169" s="42"/>
      <c r="J1169" s="42"/>
    </row>
    <row r="1170" spans="1:10" s="44" customFormat="1" ht="48" customHeight="1" x14ac:dyDescent="0.3">
      <c r="A1170" s="42"/>
      <c r="B1170" s="43"/>
      <c r="I1170" s="42"/>
      <c r="J1170" s="42"/>
    </row>
    <row r="1171" spans="1:10" s="44" customFormat="1" ht="48" customHeight="1" x14ac:dyDescent="0.3">
      <c r="A1171" s="42"/>
      <c r="B1171" s="43"/>
      <c r="I1171" s="42"/>
      <c r="J1171" s="42"/>
    </row>
    <row r="1172" spans="1:10" s="44" customFormat="1" ht="48" customHeight="1" x14ac:dyDescent="0.3">
      <c r="A1172" s="42"/>
      <c r="B1172" s="43"/>
      <c r="I1172" s="42"/>
      <c r="J1172" s="42"/>
    </row>
    <row r="1173" spans="1:10" s="44" customFormat="1" ht="48" customHeight="1" x14ac:dyDescent="0.3">
      <c r="A1173" s="42"/>
      <c r="B1173" s="43"/>
      <c r="I1173" s="42"/>
      <c r="J1173" s="42"/>
    </row>
    <row r="1174" spans="1:10" s="44" customFormat="1" ht="48" customHeight="1" x14ac:dyDescent="0.3">
      <c r="A1174" s="42"/>
      <c r="B1174" s="43"/>
      <c r="I1174" s="42"/>
      <c r="J1174" s="42"/>
    </row>
    <row r="1175" spans="1:10" s="44" customFormat="1" ht="48" customHeight="1" x14ac:dyDescent="0.3">
      <c r="A1175" s="42"/>
      <c r="B1175" s="43"/>
      <c r="I1175" s="42"/>
      <c r="J1175" s="42"/>
    </row>
    <row r="1176" spans="1:10" s="44" customFormat="1" ht="48" customHeight="1" x14ac:dyDescent="0.3">
      <c r="A1176" s="42"/>
      <c r="B1176" s="43"/>
      <c r="I1176" s="42"/>
      <c r="J1176" s="42"/>
    </row>
    <row r="1177" spans="1:10" s="44" customFormat="1" ht="48" customHeight="1" x14ac:dyDescent="0.3">
      <c r="A1177" s="42"/>
      <c r="B1177" s="43"/>
      <c r="I1177" s="42"/>
      <c r="J1177" s="42"/>
    </row>
    <row r="1178" spans="1:10" s="44" customFormat="1" ht="48" customHeight="1" x14ac:dyDescent="0.3">
      <c r="A1178" s="42"/>
      <c r="B1178" s="43"/>
      <c r="I1178" s="42"/>
      <c r="J1178" s="42"/>
    </row>
    <row r="1179" spans="1:10" s="44" customFormat="1" ht="48" customHeight="1" x14ac:dyDescent="0.3">
      <c r="A1179" s="42"/>
      <c r="B1179" s="43"/>
      <c r="I1179" s="42"/>
      <c r="J1179" s="42"/>
    </row>
    <row r="1180" spans="1:10" s="44" customFormat="1" ht="48" customHeight="1" x14ac:dyDescent="0.3">
      <c r="A1180" s="42"/>
      <c r="B1180" s="43"/>
      <c r="I1180" s="42"/>
      <c r="J1180" s="42"/>
    </row>
    <row r="1181" spans="1:10" s="44" customFormat="1" ht="48" customHeight="1" x14ac:dyDescent="0.3">
      <c r="A1181" s="42"/>
      <c r="B1181" s="43"/>
      <c r="I1181" s="42"/>
      <c r="J1181" s="42"/>
    </row>
    <row r="1182" spans="1:10" s="44" customFormat="1" ht="48" customHeight="1" x14ac:dyDescent="0.3">
      <c r="A1182" s="42"/>
      <c r="B1182" s="43"/>
      <c r="I1182" s="42"/>
      <c r="J1182" s="42"/>
    </row>
    <row r="1183" spans="1:10" s="44" customFormat="1" ht="48" customHeight="1" x14ac:dyDescent="0.3">
      <c r="A1183" s="42"/>
      <c r="B1183" s="43"/>
      <c r="I1183" s="42"/>
      <c r="J1183" s="42"/>
    </row>
    <row r="1184" spans="1:10" s="44" customFormat="1" ht="48" customHeight="1" x14ac:dyDescent="0.3">
      <c r="A1184" s="42"/>
      <c r="B1184" s="43"/>
      <c r="I1184" s="42"/>
      <c r="J1184" s="42"/>
    </row>
    <row r="1185" spans="1:10" s="44" customFormat="1" ht="48" customHeight="1" x14ac:dyDescent="0.3">
      <c r="A1185" s="42"/>
      <c r="B1185" s="43"/>
      <c r="I1185" s="42"/>
      <c r="J1185" s="42"/>
    </row>
    <row r="1186" spans="1:10" s="44" customFormat="1" ht="48" customHeight="1" x14ac:dyDescent="0.3">
      <c r="A1186" s="42"/>
      <c r="B1186" s="43"/>
      <c r="I1186" s="42"/>
      <c r="J1186" s="42"/>
    </row>
    <row r="1187" spans="1:10" s="44" customFormat="1" ht="48" customHeight="1" x14ac:dyDescent="0.3">
      <c r="A1187" s="42"/>
      <c r="B1187" s="43"/>
      <c r="I1187" s="42"/>
      <c r="J1187" s="42"/>
    </row>
    <row r="1188" spans="1:10" s="44" customFormat="1" ht="48" customHeight="1" x14ac:dyDescent="0.3">
      <c r="A1188" s="42"/>
      <c r="B1188" s="43"/>
      <c r="I1188" s="42"/>
      <c r="J1188" s="42"/>
    </row>
    <row r="1189" spans="1:10" s="44" customFormat="1" ht="48" customHeight="1" x14ac:dyDescent="0.3">
      <c r="A1189" s="42"/>
      <c r="B1189" s="43"/>
      <c r="I1189" s="42"/>
      <c r="J1189" s="42"/>
    </row>
    <row r="1190" spans="1:10" s="44" customFormat="1" ht="48" customHeight="1" x14ac:dyDescent="0.3">
      <c r="A1190" s="42"/>
      <c r="B1190" s="43"/>
      <c r="I1190" s="42"/>
      <c r="J1190" s="42"/>
    </row>
    <row r="1191" spans="1:10" s="44" customFormat="1" ht="48" customHeight="1" x14ac:dyDescent="0.3">
      <c r="A1191" s="42"/>
      <c r="B1191" s="43"/>
      <c r="I1191" s="42"/>
      <c r="J1191" s="42"/>
    </row>
    <row r="1192" spans="1:10" s="44" customFormat="1" ht="48" customHeight="1" x14ac:dyDescent="0.3">
      <c r="A1192" s="42"/>
      <c r="B1192" s="43"/>
      <c r="I1192" s="42"/>
      <c r="J1192" s="42"/>
    </row>
    <row r="1193" spans="1:10" s="44" customFormat="1" ht="48" customHeight="1" x14ac:dyDescent="0.3">
      <c r="A1193" s="42"/>
      <c r="B1193" s="43"/>
      <c r="I1193" s="42"/>
      <c r="J1193" s="42"/>
    </row>
    <row r="1194" spans="1:10" s="44" customFormat="1" ht="48" customHeight="1" x14ac:dyDescent="0.3">
      <c r="A1194" s="42"/>
      <c r="B1194" s="43"/>
      <c r="I1194" s="42"/>
      <c r="J1194" s="42"/>
    </row>
    <row r="1195" spans="1:10" s="44" customFormat="1" ht="48" customHeight="1" x14ac:dyDescent="0.3">
      <c r="A1195" s="42"/>
      <c r="B1195" s="43"/>
      <c r="I1195" s="42"/>
      <c r="J1195" s="42"/>
    </row>
    <row r="1196" spans="1:10" s="44" customFormat="1" ht="48" customHeight="1" x14ac:dyDescent="0.3">
      <c r="A1196" s="42"/>
      <c r="B1196" s="43"/>
      <c r="I1196" s="42"/>
      <c r="J1196" s="42"/>
    </row>
    <row r="1197" spans="1:10" s="44" customFormat="1" ht="48" customHeight="1" x14ac:dyDescent="0.3">
      <c r="A1197" s="42"/>
      <c r="B1197" s="43"/>
      <c r="I1197" s="42"/>
      <c r="J1197" s="42"/>
    </row>
    <row r="1198" spans="1:10" s="44" customFormat="1" ht="48" customHeight="1" x14ac:dyDescent="0.3">
      <c r="A1198" s="42"/>
      <c r="B1198" s="43"/>
      <c r="I1198" s="42"/>
      <c r="J1198" s="42"/>
    </row>
    <row r="1199" spans="1:10" s="44" customFormat="1" ht="48" customHeight="1" x14ac:dyDescent="0.3">
      <c r="A1199" s="42"/>
      <c r="B1199" s="43"/>
      <c r="I1199" s="42"/>
      <c r="J1199" s="42"/>
    </row>
    <row r="1200" spans="1:10" s="44" customFormat="1" ht="48" customHeight="1" x14ac:dyDescent="0.3">
      <c r="A1200" s="42"/>
      <c r="B1200" s="43"/>
      <c r="I1200" s="42"/>
      <c r="J1200" s="42"/>
    </row>
    <row r="1201" spans="1:10" s="44" customFormat="1" ht="48" customHeight="1" x14ac:dyDescent="0.3">
      <c r="A1201" s="42"/>
      <c r="B1201" s="43"/>
      <c r="I1201" s="42"/>
      <c r="J1201" s="42"/>
    </row>
    <row r="1202" spans="1:10" s="44" customFormat="1" ht="48" customHeight="1" x14ac:dyDescent="0.3">
      <c r="A1202" s="42"/>
      <c r="B1202" s="43"/>
      <c r="I1202" s="42"/>
      <c r="J1202" s="42"/>
    </row>
    <row r="1203" spans="1:10" s="44" customFormat="1" ht="48" customHeight="1" x14ac:dyDescent="0.3">
      <c r="A1203" s="42"/>
      <c r="B1203" s="43"/>
      <c r="I1203" s="42"/>
      <c r="J1203" s="42"/>
    </row>
    <row r="1204" spans="1:10" s="44" customFormat="1" ht="48" customHeight="1" x14ac:dyDescent="0.3">
      <c r="A1204" s="42"/>
      <c r="B1204" s="43"/>
      <c r="I1204" s="42"/>
      <c r="J1204" s="42"/>
    </row>
    <row r="1205" spans="1:10" s="44" customFormat="1" ht="48" customHeight="1" x14ac:dyDescent="0.3">
      <c r="A1205" s="42"/>
      <c r="B1205" s="43"/>
      <c r="I1205" s="42"/>
      <c r="J1205" s="42"/>
    </row>
    <row r="1206" spans="1:10" s="44" customFormat="1" ht="48" customHeight="1" x14ac:dyDescent="0.3">
      <c r="A1206" s="42"/>
      <c r="B1206" s="43"/>
      <c r="I1206" s="42"/>
      <c r="J1206" s="42"/>
    </row>
    <row r="1207" spans="1:10" s="44" customFormat="1" ht="48" customHeight="1" x14ac:dyDescent="0.3">
      <c r="A1207" s="42"/>
      <c r="B1207" s="43"/>
      <c r="I1207" s="42"/>
      <c r="J1207" s="42"/>
    </row>
    <row r="1208" spans="1:10" s="44" customFormat="1" ht="48" customHeight="1" x14ac:dyDescent="0.3">
      <c r="A1208" s="42"/>
      <c r="B1208" s="43"/>
      <c r="I1208" s="42"/>
      <c r="J1208" s="42"/>
    </row>
    <row r="1209" spans="1:10" s="44" customFormat="1" ht="48" customHeight="1" x14ac:dyDescent="0.3">
      <c r="A1209" s="42"/>
      <c r="B1209" s="43"/>
      <c r="I1209" s="42"/>
      <c r="J1209" s="42"/>
    </row>
    <row r="1210" spans="1:10" s="44" customFormat="1" ht="48" customHeight="1" x14ac:dyDescent="0.3">
      <c r="A1210" s="42"/>
      <c r="B1210" s="43"/>
      <c r="I1210" s="42"/>
      <c r="J1210" s="42"/>
    </row>
    <row r="1211" spans="1:10" s="44" customFormat="1" ht="48" customHeight="1" x14ac:dyDescent="0.3">
      <c r="A1211" s="42"/>
      <c r="B1211" s="43"/>
      <c r="I1211" s="42"/>
      <c r="J1211" s="42"/>
    </row>
    <row r="1212" spans="1:10" s="44" customFormat="1" ht="48" customHeight="1" x14ac:dyDescent="0.3">
      <c r="A1212" s="42"/>
      <c r="B1212" s="43"/>
      <c r="I1212" s="42"/>
      <c r="J1212" s="42"/>
    </row>
    <row r="1213" spans="1:10" s="44" customFormat="1" ht="48" customHeight="1" x14ac:dyDescent="0.3">
      <c r="A1213" s="42"/>
      <c r="B1213" s="43"/>
      <c r="I1213" s="42"/>
      <c r="J1213" s="42"/>
    </row>
    <row r="1214" spans="1:10" s="44" customFormat="1" ht="48" customHeight="1" x14ac:dyDescent="0.3">
      <c r="A1214" s="42"/>
      <c r="B1214" s="43"/>
      <c r="I1214" s="42"/>
      <c r="J1214" s="42"/>
    </row>
    <row r="1215" spans="1:10" s="44" customFormat="1" ht="48" customHeight="1" x14ac:dyDescent="0.3">
      <c r="A1215" s="42"/>
      <c r="B1215" s="43"/>
      <c r="I1215" s="42"/>
      <c r="J1215" s="42"/>
    </row>
    <row r="1216" spans="1:10" s="44" customFormat="1" ht="48" customHeight="1" x14ac:dyDescent="0.3">
      <c r="A1216" s="42"/>
      <c r="B1216" s="43"/>
      <c r="I1216" s="42"/>
      <c r="J1216" s="42"/>
    </row>
    <row r="1217" spans="1:10" s="44" customFormat="1" ht="48" customHeight="1" x14ac:dyDescent="0.3">
      <c r="A1217" s="42"/>
      <c r="B1217" s="43"/>
      <c r="I1217" s="42"/>
      <c r="J1217" s="42"/>
    </row>
    <row r="1218" spans="1:10" s="44" customFormat="1" ht="48" customHeight="1" x14ac:dyDescent="0.3">
      <c r="A1218" s="42"/>
      <c r="B1218" s="43"/>
      <c r="I1218" s="42"/>
      <c r="J1218" s="42"/>
    </row>
    <row r="1219" spans="1:10" s="44" customFormat="1" ht="48" customHeight="1" x14ac:dyDescent="0.3">
      <c r="A1219" s="42"/>
      <c r="B1219" s="43"/>
      <c r="I1219" s="42"/>
      <c r="J1219" s="42"/>
    </row>
    <row r="1220" spans="1:10" s="44" customFormat="1" ht="48" customHeight="1" x14ac:dyDescent="0.3">
      <c r="A1220" s="42"/>
      <c r="B1220" s="43"/>
      <c r="I1220" s="42"/>
      <c r="J1220" s="42"/>
    </row>
    <row r="1221" spans="1:10" s="44" customFormat="1" ht="48" customHeight="1" x14ac:dyDescent="0.3">
      <c r="A1221" s="42"/>
      <c r="B1221" s="43"/>
      <c r="I1221" s="42"/>
      <c r="J1221" s="42"/>
    </row>
    <row r="1222" spans="1:10" s="44" customFormat="1" ht="48" customHeight="1" x14ac:dyDescent="0.3">
      <c r="A1222" s="42"/>
      <c r="B1222" s="43"/>
      <c r="I1222" s="42"/>
      <c r="J1222" s="42"/>
    </row>
    <row r="1223" spans="1:10" s="44" customFormat="1" ht="48" customHeight="1" x14ac:dyDescent="0.3">
      <c r="A1223" s="42"/>
      <c r="B1223" s="43"/>
      <c r="I1223" s="42"/>
      <c r="J1223" s="42"/>
    </row>
    <row r="1224" spans="1:10" s="44" customFormat="1" ht="48" customHeight="1" x14ac:dyDescent="0.3">
      <c r="A1224" s="42"/>
      <c r="B1224" s="43"/>
      <c r="I1224" s="42"/>
      <c r="J1224" s="42"/>
    </row>
    <row r="1225" spans="1:10" s="44" customFormat="1" ht="48" customHeight="1" x14ac:dyDescent="0.3">
      <c r="A1225" s="42"/>
      <c r="B1225" s="43"/>
      <c r="I1225" s="42"/>
      <c r="J1225" s="42"/>
    </row>
    <row r="1226" spans="1:10" s="44" customFormat="1" ht="48" customHeight="1" x14ac:dyDescent="0.3">
      <c r="A1226" s="42"/>
      <c r="B1226" s="43"/>
      <c r="I1226" s="42"/>
      <c r="J1226" s="42"/>
    </row>
    <row r="1227" spans="1:10" s="44" customFormat="1" ht="48" customHeight="1" x14ac:dyDescent="0.3">
      <c r="A1227" s="42"/>
      <c r="B1227" s="43"/>
      <c r="I1227" s="42"/>
      <c r="J1227" s="42"/>
    </row>
    <row r="1228" spans="1:10" s="44" customFormat="1" ht="48" customHeight="1" x14ac:dyDescent="0.3">
      <c r="A1228" s="42"/>
      <c r="B1228" s="43"/>
      <c r="I1228" s="42"/>
      <c r="J1228" s="42"/>
    </row>
    <row r="1229" spans="1:10" s="44" customFormat="1" ht="48" customHeight="1" x14ac:dyDescent="0.3">
      <c r="A1229" s="42"/>
      <c r="B1229" s="43"/>
      <c r="I1229" s="42"/>
      <c r="J1229" s="42"/>
    </row>
    <row r="1230" spans="1:10" s="44" customFormat="1" ht="48" customHeight="1" x14ac:dyDescent="0.3">
      <c r="A1230" s="42"/>
      <c r="B1230" s="43"/>
      <c r="I1230" s="42"/>
      <c r="J1230" s="42"/>
    </row>
    <row r="1231" spans="1:10" s="44" customFormat="1" ht="48" customHeight="1" x14ac:dyDescent="0.3">
      <c r="A1231" s="42"/>
      <c r="B1231" s="43"/>
      <c r="I1231" s="42"/>
      <c r="J1231" s="42"/>
    </row>
    <row r="1232" spans="1:10" s="44" customFormat="1" ht="48" customHeight="1" x14ac:dyDescent="0.3">
      <c r="A1232" s="42"/>
      <c r="B1232" s="43"/>
      <c r="I1232" s="42"/>
      <c r="J1232" s="42"/>
    </row>
    <row r="1233" spans="1:10" s="44" customFormat="1" ht="48" customHeight="1" x14ac:dyDescent="0.3">
      <c r="A1233" s="42"/>
      <c r="B1233" s="43"/>
      <c r="I1233" s="42"/>
      <c r="J1233" s="42"/>
    </row>
    <row r="1234" spans="1:10" s="44" customFormat="1" ht="48" customHeight="1" x14ac:dyDescent="0.3">
      <c r="A1234" s="42"/>
      <c r="B1234" s="43"/>
      <c r="I1234" s="42"/>
      <c r="J1234" s="42"/>
    </row>
    <row r="1235" spans="1:10" s="44" customFormat="1" ht="48" customHeight="1" x14ac:dyDescent="0.3">
      <c r="A1235" s="42"/>
      <c r="B1235" s="43"/>
      <c r="I1235" s="42"/>
      <c r="J1235" s="42"/>
    </row>
    <row r="1236" spans="1:10" s="44" customFormat="1" ht="48" customHeight="1" x14ac:dyDescent="0.3">
      <c r="A1236" s="42"/>
      <c r="B1236" s="43"/>
      <c r="I1236" s="42"/>
      <c r="J1236" s="42"/>
    </row>
    <row r="1237" spans="1:10" s="44" customFormat="1" ht="48" customHeight="1" x14ac:dyDescent="0.3">
      <c r="A1237" s="42"/>
      <c r="B1237" s="43"/>
      <c r="I1237" s="42"/>
      <c r="J1237" s="42"/>
    </row>
    <row r="1238" spans="1:10" s="44" customFormat="1" ht="48" customHeight="1" x14ac:dyDescent="0.3">
      <c r="A1238" s="42"/>
      <c r="B1238" s="43"/>
      <c r="I1238" s="42"/>
      <c r="J1238" s="42"/>
    </row>
    <row r="1239" spans="1:10" s="44" customFormat="1" ht="48" customHeight="1" x14ac:dyDescent="0.3">
      <c r="A1239" s="42"/>
      <c r="B1239" s="43"/>
      <c r="I1239" s="42"/>
      <c r="J1239" s="42"/>
    </row>
    <row r="1240" spans="1:10" s="44" customFormat="1" ht="48" customHeight="1" x14ac:dyDescent="0.3">
      <c r="A1240" s="42"/>
      <c r="B1240" s="43"/>
      <c r="I1240" s="42"/>
      <c r="J1240" s="42"/>
    </row>
    <row r="1241" spans="1:10" s="44" customFormat="1" ht="48" customHeight="1" x14ac:dyDescent="0.3">
      <c r="A1241" s="42"/>
      <c r="B1241" s="43"/>
      <c r="I1241" s="42"/>
      <c r="J1241" s="42"/>
    </row>
    <row r="1242" spans="1:10" s="44" customFormat="1" ht="48" customHeight="1" x14ac:dyDescent="0.3">
      <c r="A1242" s="42"/>
      <c r="B1242" s="43"/>
      <c r="I1242" s="42"/>
      <c r="J1242" s="42"/>
    </row>
    <row r="1243" spans="1:10" s="44" customFormat="1" ht="48" customHeight="1" x14ac:dyDescent="0.3">
      <c r="A1243" s="42"/>
      <c r="B1243" s="43"/>
      <c r="I1243" s="42"/>
      <c r="J1243" s="42"/>
    </row>
    <row r="1244" spans="1:10" s="44" customFormat="1" ht="48" customHeight="1" x14ac:dyDescent="0.3">
      <c r="A1244" s="42"/>
      <c r="B1244" s="43"/>
      <c r="I1244" s="42"/>
      <c r="J1244" s="42"/>
    </row>
    <row r="1245" spans="1:10" s="44" customFormat="1" ht="48" customHeight="1" x14ac:dyDescent="0.3">
      <c r="A1245" s="42"/>
      <c r="B1245" s="43"/>
      <c r="I1245" s="42"/>
      <c r="J1245" s="42"/>
    </row>
    <row r="1246" spans="1:10" s="44" customFormat="1" ht="48" customHeight="1" x14ac:dyDescent="0.3">
      <c r="A1246" s="42"/>
      <c r="B1246" s="43"/>
      <c r="I1246" s="42"/>
      <c r="J1246" s="42"/>
    </row>
    <row r="1247" spans="1:10" s="44" customFormat="1" ht="48" customHeight="1" x14ac:dyDescent="0.3">
      <c r="A1247" s="42"/>
      <c r="B1247" s="43"/>
      <c r="I1247" s="42"/>
      <c r="J1247" s="42"/>
    </row>
    <row r="1248" spans="1:10" s="44" customFormat="1" ht="48" customHeight="1" x14ac:dyDescent="0.3">
      <c r="A1248" s="42"/>
      <c r="B1248" s="43"/>
      <c r="I1248" s="42"/>
      <c r="J1248" s="42"/>
    </row>
    <row r="1249" spans="1:10" s="44" customFormat="1" ht="48" customHeight="1" x14ac:dyDescent="0.3">
      <c r="A1249" s="42"/>
      <c r="B1249" s="43"/>
      <c r="I1249" s="42"/>
      <c r="J1249" s="42"/>
    </row>
    <row r="1250" spans="1:10" s="44" customFormat="1" ht="48" customHeight="1" x14ac:dyDescent="0.3">
      <c r="A1250" s="42"/>
      <c r="B1250" s="43"/>
      <c r="I1250" s="42"/>
      <c r="J1250" s="42"/>
    </row>
    <row r="1251" spans="1:10" s="44" customFormat="1" ht="48" customHeight="1" x14ac:dyDescent="0.3">
      <c r="A1251" s="42"/>
      <c r="B1251" s="43"/>
      <c r="I1251" s="42"/>
      <c r="J1251" s="42"/>
    </row>
    <row r="1252" spans="1:10" s="44" customFormat="1" ht="48" customHeight="1" x14ac:dyDescent="0.3">
      <c r="A1252" s="42"/>
      <c r="B1252" s="43"/>
      <c r="I1252" s="42"/>
      <c r="J1252" s="42"/>
    </row>
    <row r="1253" spans="1:10" s="44" customFormat="1" ht="48" customHeight="1" x14ac:dyDescent="0.3">
      <c r="A1253" s="42"/>
      <c r="B1253" s="43"/>
      <c r="I1253" s="42"/>
      <c r="J1253" s="42"/>
    </row>
    <row r="1254" spans="1:10" s="44" customFormat="1" ht="48" customHeight="1" x14ac:dyDescent="0.3">
      <c r="A1254" s="42"/>
      <c r="B1254" s="43"/>
      <c r="I1254" s="42"/>
      <c r="J1254" s="42"/>
    </row>
    <row r="1255" spans="1:10" s="44" customFormat="1" ht="48" customHeight="1" x14ac:dyDescent="0.3">
      <c r="A1255" s="42"/>
      <c r="B1255" s="43"/>
      <c r="I1255" s="42"/>
      <c r="J1255" s="42"/>
    </row>
    <row r="1256" spans="1:10" s="44" customFormat="1" ht="48" customHeight="1" x14ac:dyDescent="0.3">
      <c r="A1256" s="42"/>
      <c r="B1256" s="43"/>
      <c r="I1256" s="42"/>
      <c r="J1256" s="42"/>
    </row>
    <row r="1257" spans="1:10" s="44" customFormat="1" ht="48" customHeight="1" x14ac:dyDescent="0.3">
      <c r="A1257" s="42"/>
      <c r="B1257" s="43"/>
      <c r="I1257" s="42"/>
      <c r="J1257" s="42"/>
    </row>
    <row r="1258" spans="1:10" s="44" customFormat="1" ht="48" customHeight="1" x14ac:dyDescent="0.3">
      <c r="A1258" s="42"/>
      <c r="B1258" s="43"/>
      <c r="I1258" s="42"/>
      <c r="J1258" s="42"/>
    </row>
    <row r="1259" spans="1:10" s="44" customFormat="1" ht="48" customHeight="1" x14ac:dyDescent="0.3">
      <c r="A1259" s="42"/>
      <c r="B1259" s="43"/>
      <c r="I1259" s="42"/>
      <c r="J1259" s="42"/>
    </row>
    <row r="1260" spans="1:10" s="44" customFormat="1" ht="48" customHeight="1" x14ac:dyDescent="0.3">
      <c r="A1260" s="42"/>
      <c r="B1260" s="43"/>
      <c r="I1260" s="42"/>
      <c r="J1260" s="42"/>
    </row>
    <row r="1261" spans="1:10" s="44" customFormat="1" ht="48" customHeight="1" x14ac:dyDescent="0.3">
      <c r="A1261" s="42"/>
      <c r="B1261" s="43"/>
      <c r="I1261" s="42"/>
      <c r="J1261" s="42"/>
    </row>
    <row r="1262" spans="1:10" s="44" customFormat="1" ht="48" customHeight="1" x14ac:dyDescent="0.3">
      <c r="A1262" s="42"/>
      <c r="B1262" s="43"/>
      <c r="I1262" s="42"/>
      <c r="J1262" s="42"/>
    </row>
    <row r="1263" spans="1:10" s="44" customFormat="1" ht="48" customHeight="1" x14ac:dyDescent="0.3">
      <c r="A1263" s="42"/>
      <c r="B1263" s="43"/>
      <c r="I1263" s="42"/>
      <c r="J1263" s="42"/>
    </row>
    <row r="1264" spans="1:10" s="44" customFormat="1" ht="48" customHeight="1" x14ac:dyDescent="0.3">
      <c r="A1264" s="42"/>
      <c r="B1264" s="43"/>
      <c r="I1264" s="42"/>
      <c r="J1264" s="42"/>
    </row>
    <row r="1265" spans="1:10" s="44" customFormat="1" ht="48" customHeight="1" x14ac:dyDescent="0.3">
      <c r="A1265" s="42"/>
      <c r="B1265" s="43"/>
      <c r="I1265" s="42"/>
      <c r="J1265" s="42"/>
    </row>
    <row r="1266" spans="1:10" s="44" customFormat="1" ht="48" customHeight="1" x14ac:dyDescent="0.3">
      <c r="A1266" s="42"/>
      <c r="B1266" s="43"/>
      <c r="I1266" s="42"/>
      <c r="J1266" s="42"/>
    </row>
    <row r="1267" spans="1:10" s="44" customFormat="1" ht="48" customHeight="1" x14ac:dyDescent="0.3">
      <c r="A1267" s="42"/>
      <c r="B1267" s="43"/>
      <c r="I1267" s="42"/>
      <c r="J1267" s="42"/>
    </row>
    <row r="1268" spans="1:10" s="44" customFormat="1" ht="48" customHeight="1" x14ac:dyDescent="0.3">
      <c r="A1268" s="42"/>
      <c r="B1268" s="43"/>
      <c r="I1268" s="42"/>
      <c r="J1268" s="42"/>
    </row>
    <row r="1269" spans="1:10" s="44" customFormat="1" ht="48" customHeight="1" x14ac:dyDescent="0.3">
      <c r="A1269" s="42"/>
      <c r="B1269" s="43"/>
      <c r="I1269" s="42"/>
      <c r="J1269" s="42"/>
    </row>
    <row r="1270" spans="1:10" s="44" customFormat="1" ht="48" customHeight="1" x14ac:dyDescent="0.3">
      <c r="A1270" s="42"/>
      <c r="B1270" s="43"/>
      <c r="I1270" s="42"/>
      <c r="J1270" s="42"/>
    </row>
    <row r="1271" spans="1:10" s="44" customFormat="1" ht="48" customHeight="1" x14ac:dyDescent="0.3">
      <c r="A1271" s="42"/>
      <c r="B1271" s="43"/>
      <c r="I1271" s="42"/>
      <c r="J1271" s="42"/>
    </row>
    <row r="1272" spans="1:10" s="44" customFormat="1" ht="48" customHeight="1" x14ac:dyDescent="0.3">
      <c r="A1272" s="42"/>
      <c r="B1272" s="43"/>
      <c r="I1272" s="42"/>
      <c r="J1272" s="42"/>
    </row>
    <row r="1273" spans="1:10" s="44" customFormat="1" ht="48" customHeight="1" x14ac:dyDescent="0.3">
      <c r="A1273" s="42"/>
      <c r="B1273" s="43"/>
      <c r="I1273" s="42"/>
      <c r="J1273" s="42"/>
    </row>
    <row r="1274" spans="1:10" s="44" customFormat="1" ht="48" customHeight="1" x14ac:dyDescent="0.3">
      <c r="A1274" s="42"/>
      <c r="B1274" s="43"/>
      <c r="I1274" s="42"/>
      <c r="J1274" s="42"/>
    </row>
    <row r="1275" spans="1:10" s="44" customFormat="1" ht="48" customHeight="1" x14ac:dyDescent="0.3">
      <c r="A1275" s="42"/>
      <c r="B1275" s="43"/>
      <c r="I1275" s="42"/>
      <c r="J1275" s="42"/>
    </row>
    <row r="1276" spans="1:10" s="44" customFormat="1" ht="48" customHeight="1" x14ac:dyDescent="0.3">
      <c r="A1276" s="42"/>
      <c r="B1276" s="43"/>
      <c r="I1276" s="42"/>
      <c r="J1276" s="42"/>
    </row>
    <row r="1277" spans="1:10" s="44" customFormat="1" ht="48" customHeight="1" x14ac:dyDescent="0.3">
      <c r="A1277" s="42"/>
      <c r="B1277" s="43"/>
      <c r="I1277" s="42"/>
      <c r="J1277" s="42"/>
    </row>
    <row r="1278" spans="1:10" s="44" customFormat="1" ht="48" customHeight="1" x14ac:dyDescent="0.3">
      <c r="A1278" s="42"/>
      <c r="B1278" s="43"/>
      <c r="I1278" s="42"/>
      <c r="J1278" s="42"/>
    </row>
    <row r="1279" spans="1:10" s="44" customFormat="1" ht="48" customHeight="1" x14ac:dyDescent="0.3">
      <c r="A1279" s="42"/>
      <c r="B1279" s="43"/>
      <c r="I1279" s="42"/>
      <c r="J1279" s="42"/>
    </row>
    <row r="1280" spans="1:10" s="44" customFormat="1" ht="48" customHeight="1" x14ac:dyDescent="0.3">
      <c r="A1280" s="42"/>
      <c r="B1280" s="43"/>
      <c r="I1280" s="42"/>
      <c r="J1280" s="42"/>
    </row>
    <row r="1281" spans="1:10" s="44" customFormat="1" ht="48" customHeight="1" x14ac:dyDescent="0.3">
      <c r="A1281" s="42"/>
      <c r="B1281" s="43"/>
      <c r="I1281" s="42"/>
      <c r="J1281" s="42"/>
    </row>
    <row r="1282" spans="1:10" s="44" customFormat="1" ht="48" customHeight="1" x14ac:dyDescent="0.3">
      <c r="A1282" s="42"/>
      <c r="B1282" s="43"/>
      <c r="I1282" s="42"/>
      <c r="J1282" s="42"/>
    </row>
    <row r="1283" spans="1:10" s="44" customFormat="1" ht="48" customHeight="1" x14ac:dyDescent="0.3">
      <c r="A1283" s="42"/>
      <c r="B1283" s="43"/>
      <c r="I1283" s="42"/>
      <c r="J1283" s="42"/>
    </row>
    <row r="1284" spans="1:10" s="44" customFormat="1" ht="48" customHeight="1" x14ac:dyDescent="0.3">
      <c r="A1284" s="42"/>
      <c r="B1284" s="43"/>
      <c r="I1284" s="42"/>
      <c r="J1284" s="42"/>
    </row>
    <row r="1285" spans="1:10" s="44" customFormat="1" ht="48" customHeight="1" x14ac:dyDescent="0.3">
      <c r="A1285" s="42"/>
      <c r="B1285" s="43"/>
      <c r="I1285" s="42"/>
      <c r="J1285" s="42"/>
    </row>
    <row r="1286" spans="1:10" s="44" customFormat="1" ht="48" customHeight="1" x14ac:dyDescent="0.3">
      <c r="A1286" s="42"/>
      <c r="B1286" s="43"/>
      <c r="I1286" s="42"/>
      <c r="J1286" s="42"/>
    </row>
    <row r="1287" spans="1:10" s="44" customFormat="1" ht="48" customHeight="1" x14ac:dyDescent="0.3">
      <c r="A1287" s="42"/>
      <c r="B1287" s="43"/>
      <c r="I1287" s="42"/>
      <c r="J1287" s="42"/>
    </row>
    <row r="1288" spans="1:10" s="44" customFormat="1" ht="48" customHeight="1" x14ac:dyDescent="0.3">
      <c r="A1288" s="42"/>
      <c r="B1288" s="43"/>
      <c r="I1288" s="42"/>
      <c r="J1288" s="42"/>
    </row>
    <row r="1289" spans="1:10" s="44" customFormat="1" ht="48" customHeight="1" x14ac:dyDescent="0.3">
      <c r="A1289" s="42"/>
      <c r="B1289" s="43"/>
      <c r="I1289" s="42"/>
      <c r="J1289" s="42"/>
    </row>
    <row r="1290" spans="1:10" s="44" customFormat="1" ht="48" customHeight="1" x14ac:dyDescent="0.3">
      <c r="A1290" s="42"/>
      <c r="B1290" s="43"/>
      <c r="I1290" s="42"/>
      <c r="J1290" s="42"/>
    </row>
    <row r="1291" spans="1:10" s="44" customFormat="1" ht="48" customHeight="1" x14ac:dyDescent="0.3">
      <c r="A1291" s="42"/>
      <c r="B1291" s="43"/>
      <c r="I1291" s="42"/>
      <c r="J1291" s="42"/>
    </row>
    <row r="1292" spans="1:10" s="44" customFormat="1" ht="48" customHeight="1" x14ac:dyDescent="0.3">
      <c r="A1292" s="42"/>
      <c r="B1292" s="43"/>
      <c r="I1292" s="42"/>
      <c r="J1292" s="42"/>
    </row>
    <row r="1293" spans="1:10" s="44" customFormat="1" ht="48" customHeight="1" x14ac:dyDescent="0.3">
      <c r="A1293" s="42"/>
      <c r="B1293" s="43"/>
      <c r="I1293" s="42"/>
      <c r="J1293" s="42"/>
    </row>
    <row r="1294" spans="1:10" s="44" customFormat="1" ht="48" customHeight="1" x14ac:dyDescent="0.3">
      <c r="A1294" s="42"/>
      <c r="B1294" s="43"/>
      <c r="I1294" s="42"/>
      <c r="J1294" s="42"/>
    </row>
    <row r="1295" spans="1:10" s="44" customFormat="1" ht="48" customHeight="1" x14ac:dyDescent="0.3">
      <c r="A1295" s="42"/>
      <c r="B1295" s="43"/>
      <c r="I1295" s="42"/>
      <c r="J1295" s="42"/>
    </row>
    <row r="1296" spans="1:10" s="44" customFormat="1" ht="48" customHeight="1" x14ac:dyDescent="0.3">
      <c r="A1296" s="42"/>
      <c r="B1296" s="43"/>
      <c r="I1296" s="42"/>
      <c r="J1296" s="42"/>
    </row>
    <row r="1297" spans="1:10" s="44" customFormat="1" ht="48" customHeight="1" x14ac:dyDescent="0.3">
      <c r="A1297" s="42"/>
      <c r="B1297" s="43"/>
      <c r="I1297" s="42"/>
      <c r="J1297" s="42"/>
    </row>
    <row r="1298" spans="1:10" s="44" customFormat="1" ht="48" customHeight="1" x14ac:dyDescent="0.3">
      <c r="A1298" s="42"/>
      <c r="B1298" s="43"/>
      <c r="I1298" s="42"/>
      <c r="J1298" s="42"/>
    </row>
    <row r="1299" spans="1:10" s="44" customFormat="1" ht="48" customHeight="1" x14ac:dyDescent="0.3">
      <c r="A1299" s="42"/>
      <c r="B1299" s="43"/>
      <c r="I1299" s="42"/>
      <c r="J1299" s="42"/>
    </row>
    <row r="1300" spans="1:10" s="44" customFormat="1" ht="48" customHeight="1" x14ac:dyDescent="0.3">
      <c r="A1300" s="42"/>
      <c r="B1300" s="43"/>
      <c r="I1300" s="42"/>
      <c r="J1300" s="42"/>
    </row>
    <row r="1301" spans="1:10" s="44" customFormat="1" ht="48" customHeight="1" x14ac:dyDescent="0.3">
      <c r="A1301" s="42"/>
      <c r="B1301" s="43"/>
      <c r="I1301" s="42"/>
      <c r="J1301" s="42"/>
    </row>
    <row r="1302" spans="1:10" s="44" customFormat="1" ht="48" customHeight="1" x14ac:dyDescent="0.3">
      <c r="A1302" s="42"/>
      <c r="B1302" s="43"/>
      <c r="I1302" s="42"/>
      <c r="J1302" s="42"/>
    </row>
    <row r="1303" spans="1:10" s="44" customFormat="1" ht="48" customHeight="1" x14ac:dyDescent="0.3">
      <c r="A1303" s="42"/>
      <c r="B1303" s="43"/>
      <c r="I1303" s="42"/>
      <c r="J1303" s="42"/>
    </row>
    <row r="1304" spans="1:10" s="44" customFormat="1" ht="48" customHeight="1" x14ac:dyDescent="0.3">
      <c r="A1304" s="42"/>
      <c r="B1304" s="43"/>
      <c r="I1304" s="42"/>
      <c r="J1304" s="42"/>
    </row>
    <row r="1305" spans="1:10" s="44" customFormat="1" ht="48" customHeight="1" x14ac:dyDescent="0.3">
      <c r="A1305" s="42"/>
      <c r="B1305" s="43"/>
      <c r="I1305" s="42"/>
      <c r="J1305" s="42"/>
    </row>
    <row r="1306" spans="1:10" s="44" customFormat="1" ht="48" customHeight="1" x14ac:dyDescent="0.3">
      <c r="A1306" s="42"/>
      <c r="B1306" s="43"/>
      <c r="I1306" s="42"/>
      <c r="J1306" s="42"/>
    </row>
    <row r="1307" spans="1:10" s="44" customFormat="1" ht="48" customHeight="1" x14ac:dyDescent="0.3">
      <c r="A1307" s="42"/>
      <c r="B1307" s="43"/>
      <c r="I1307" s="42"/>
      <c r="J1307" s="42"/>
    </row>
    <row r="1308" spans="1:10" s="44" customFormat="1" ht="48" customHeight="1" x14ac:dyDescent="0.3">
      <c r="A1308" s="42"/>
      <c r="B1308" s="43"/>
      <c r="I1308" s="42"/>
      <c r="J1308" s="42"/>
    </row>
    <row r="1309" spans="1:10" s="44" customFormat="1" ht="48" customHeight="1" x14ac:dyDescent="0.3">
      <c r="A1309" s="42"/>
      <c r="B1309" s="43"/>
      <c r="I1309" s="42"/>
      <c r="J1309" s="42"/>
    </row>
    <row r="1310" spans="1:10" s="44" customFormat="1" ht="48" customHeight="1" x14ac:dyDescent="0.3">
      <c r="A1310" s="42"/>
      <c r="B1310" s="43"/>
      <c r="I1310" s="42"/>
      <c r="J1310" s="42"/>
    </row>
    <row r="1311" spans="1:10" s="44" customFormat="1" ht="48" customHeight="1" x14ac:dyDescent="0.3">
      <c r="A1311" s="42"/>
      <c r="B1311" s="43"/>
      <c r="I1311" s="42"/>
      <c r="J1311" s="42"/>
    </row>
    <row r="1312" spans="1:10" s="44" customFormat="1" ht="48" customHeight="1" x14ac:dyDescent="0.3">
      <c r="A1312" s="42"/>
      <c r="B1312" s="43"/>
      <c r="I1312" s="42"/>
      <c r="J1312" s="42"/>
    </row>
    <row r="1313" spans="1:10" s="44" customFormat="1" ht="48" customHeight="1" x14ac:dyDescent="0.3">
      <c r="A1313" s="42"/>
      <c r="B1313" s="43"/>
      <c r="I1313" s="42"/>
      <c r="J1313" s="42"/>
    </row>
    <row r="1314" spans="1:10" s="44" customFormat="1" ht="48" customHeight="1" x14ac:dyDescent="0.3">
      <c r="A1314" s="42"/>
      <c r="B1314" s="43"/>
      <c r="I1314" s="42"/>
      <c r="J1314" s="42"/>
    </row>
    <row r="1315" spans="1:10" s="44" customFormat="1" ht="48" customHeight="1" x14ac:dyDescent="0.3">
      <c r="A1315" s="42"/>
      <c r="B1315" s="43"/>
      <c r="I1315" s="42"/>
      <c r="J1315" s="42"/>
    </row>
    <row r="1316" spans="1:10" s="44" customFormat="1" ht="48" customHeight="1" x14ac:dyDescent="0.3">
      <c r="A1316" s="42"/>
      <c r="B1316" s="43"/>
      <c r="I1316" s="42"/>
      <c r="J1316" s="42"/>
    </row>
    <row r="1317" spans="1:10" s="44" customFormat="1" ht="48" customHeight="1" x14ac:dyDescent="0.3">
      <c r="A1317" s="42"/>
      <c r="B1317" s="43"/>
      <c r="I1317" s="42"/>
      <c r="J1317" s="42"/>
    </row>
    <row r="1318" spans="1:10" s="44" customFormat="1" ht="48" customHeight="1" x14ac:dyDescent="0.3">
      <c r="A1318" s="42"/>
      <c r="B1318" s="43"/>
      <c r="I1318" s="42"/>
      <c r="J1318" s="42"/>
    </row>
    <row r="1319" spans="1:10" s="44" customFormat="1" ht="48" customHeight="1" x14ac:dyDescent="0.3">
      <c r="A1319" s="42"/>
      <c r="B1319" s="43"/>
      <c r="I1319" s="42"/>
      <c r="J1319" s="42"/>
    </row>
    <row r="1320" spans="1:10" s="44" customFormat="1" ht="48" customHeight="1" x14ac:dyDescent="0.3">
      <c r="A1320" s="42"/>
      <c r="B1320" s="43"/>
      <c r="I1320" s="42"/>
      <c r="J1320" s="42"/>
    </row>
    <row r="1321" spans="1:10" s="44" customFormat="1" ht="48" customHeight="1" x14ac:dyDescent="0.3">
      <c r="A1321" s="42"/>
      <c r="B1321" s="43"/>
      <c r="I1321" s="42"/>
      <c r="J1321" s="42"/>
    </row>
    <row r="1322" spans="1:10" s="44" customFormat="1" ht="48" customHeight="1" x14ac:dyDescent="0.3">
      <c r="A1322" s="42"/>
      <c r="B1322" s="43"/>
      <c r="I1322" s="42"/>
      <c r="J1322" s="42"/>
    </row>
    <row r="1323" spans="1:10" s="44" customFormat="1" ht="48" customHeight="1" x14ac:dyDescent="0.3">
      <c r="A1323" s="42"/>
      <c r="B1323" s="43"/>
      <c r="I1323" s="42"/>
      <c r="J1323" s="42"/>
    </row>
    <row r="1324" spans="1:10" s="44" customFormat="1" ht="48" customHeight="1" x14ac:dyDescent="0.3">
      <c r="A1324" s="42"/>
      <c r="B1324" s="43"/>
      <c r="I1324" s="42"/>
      <c r="J1324" s="42"/>
    </row>
    <row r="1325" spans="1:10" s="44" customFormat="1" ht="48" customHeight="1" x14ac:dyDescent="0.3">
      <c r="A1325" s="42"/>
      <c r="B1325" s="43"/>
      <c r="I1325" s="42"/>
      <c r="J1325" s="42"/>
    </row>
    <row r="1326" spans="1:10" s="44" customFormat="1" ht="48" customHeight="1" x14ac:dyDescent="0.3">
      <c r="A1326" s="42"/>
      <c r="B1326" s="43"/>
      <c r="I1326" s="42"/>
      <c r="J1326" s="42"/>
    </row>
    <row r="1327" spans="1:10" s="44" customFormat="1" ht="48" customHeight="1" x14ac:dyDescent="0.3">
      <c r="A1327" s="42"/>
      <c r="B1327" s="43"/>
      <c r="I1327" s="42"/>
      <c r="J1327" s="42"/>
    </row>
    <row r="1328" spans="1:10" s="44" customFormat="1" ht="48" customHeight="1" x14ac:dyDescent="0.3">
      <c r="A1328" s="42"/>
      <c r="B1328" s="43"/>
      <c r="I1328" s="42"/>
      <c r="J1328" s="42"/>
    </row>
    <row r="1329" spans="1:10" s="44" customFormat="1" ht="48" customHeight="1" x14ac:dyDescent="0.3">
      <c r="A1329" s="42"/>
      <c r="B1329" s="43"/>
      <c r="I1329" s="42"/>
      <c r="J1329" s="42"/>
    </row>
    <row r="1330" spans="1:10" s="44" customFormat="1" ht="48" customHeight="1" x14ac:dyDescent="0.3">
      <c r="A1330" s="42"/>
      <c r="B1330" s="43"/>
      <c r="I1330" s="42"/>
      <c r="J1330" s="42"/>
    </row>
    <row r="1331" spans="1:10" s="44" customFormat="1" ht="48" customHeight="1" x14ac:dyDescent="0.3">
      <c r="A1331" s="42"/>
      <c r="B1331" s="43"/>
      <c r="I1331" s="42"/>
      <c r="J1331" s="42"/>
    </row>
    <row r="1332" spans="1:10" s="44" customFormat="1" ht="48" customHeight="1" x14ac:dyDescent="0.3">
      <c r="A1332" s="42"/>
      <c r="B1332" s="43"/>
      <c r="I1332" s="42"/>
      <c r="J1332" s="42"/>
    </row>
    <row r="1333" spans="1:10" s="44" customFormat="1" ht="48" customHeight="1" x14ac:dyDescent="0.3">
      <c r="A1333" s="42"/>
      <c r="B1333" s="43"/>
      <c r="I1333" s="42"/>
      <c r="J1333" s="42"/>
    </row>
    <row r="1334" spans="1:10" s="44" customFormat="1" ht="48" customHeight="1" x14ac:dyDescent="0.3">
      <c r="A1334" s="42"/>
      <c r="B1334" s="43"/>
      <c r="I1334" s="42"/>
      <c r="J1334" s="42"/>
    </row>
    <row r="1335" spans="1:10" s="44" customFormat="1" ht="48" customHeight="1" x14ac:dyDescent="0.3">
      <c r="A1335" s="42"/>
      <c r="B1335" s="43"/>
      <c r="I1335" s="42"/>
      <c r="J1335" s="42"/>
    </row>
    <row r="1336" spans="1:10" s="44" customFormat="1" ht="48" customHeight="1" x14ac:dyDescent="0.3">
      <c r="A1336" s="42"/>
      <c r="B1336" s="43"/>
      <c r="I1336" s="42"/>
      <c r="J1336" s="42"/>
    </row>
    <row r="1337" spans="1:10" s="44" customFormat="1" ht="48" customHeight="1" x14ac:dyDescent="0.3">
      <c r="A1337" s="42"/>
      <c r="B1337" s="43"/>
      <c r="I1337" s="42"/>
      <c r="J1337" s="42"/>
    </row>
    <row r="1338" spans="1:10" s="44" customFormat="1" ht="48" customHeight="1" x14ac:dyDescent="0.3">
      <c r="A1338" s="42"/>
      <c r="B1338" s="43"/>
      <c r="I1338" s="42"/>
      <c r="J1338" s="42"/>
    </row>
    <row r="1339" spans="1:10" s="44" customFormat="1" ht="48" customHeight="1" x14ac:dyDescent="0.3">
      <c r="A1339" s="42"/>
      <c r="B1339" s="43"/>
      <c r="I1339" s="42"/>
      <c r="J1339" s="42"/>
    </row>
    <row r="1340" spans="1:10" s="44" customFormat="1" ht="48" customHeight="1" x14ac:dyDescent="0.3">
      <c r="A1340" s="42"/>
      <c r="B1340" s="43"/>
      <c r="I1340" s="42"/>
      <c r="J1340" s="42"/>
    </row>
    <row r="1341" spans="1:10" s="44" customFormat="1" ht="48" customHeight="1" x14ac:dyDescent="0.3">
      <c r="A1341" s="42"/>
      <c r="B1341" s="43"/>
      <c r="I1341" s="42"/>
      <c r="J1341" s="42"/>
    </row>
    <row r="1342" spans="1:10" s="44" customFormat="1" ht="48" customHeight="1" x14ac:dyDescent="0.3">
      <c r="A1342" s="42"/>
      <c r="B1342" s="43"/>
      <c r="I1342" s="42"/>
      <c r="J1342" s="42"/>
    </row>
    <row r="1343" spans="1:10" s="44" customFormat="1" ht="48" customHeight="1" x14ac:dyDescent="0.3">
      <c r="A1343" s="42"/>
      <c r="B1343" s="43"/>
      <c r="I1343" s="42"/>
      <c r="J1343" s="42"/>
    </row>
    <row r="1344" spans="1:10" s="44" customFormat="1" ht="48" customHeight="1" x14ac:dyDescent="0.3">
      <c r="A1344" s="42"/>
      <c r="B1344" s="43"/>
      <c r="I1344" s="42"/>
      <c r="J1344" s="42"/>
    </row>
    <row r="1345" spans="1:10" s="44" customFormat="1" ht="48" customHeight="1" x14ac:dyDescent="0.3">
      <c r="A1345" s="42"/>
      <c r="B1345" s="43"/>
      <c r="I1345" s="42"/>
      <c r="J1345" s="42"/>
    </row>
    <row r="1346" spans="1:10" s="44" customFormat="1" ht="48" customHeight="1" x14ac:dyDescent="0.3">
      <c r="A1346" s="42"/>
      <c r="B1346" s="43"/>
      <c r="I1346" s="42"/>
      <c r="J1346" s="42"/>
    </row>
    <row r="1347" spans="1:10" s="44" customFormat="1" ht="48" customHeight="1" x14ac:dyDescent="0.3">
      <c r="A1347" s="42"/>
      <c r="B1347" s="43"/>
      <c r="I1347" s="42"/>
      <c r="J1347" s="42"/>
    </row>
    <row r="1348" spans="1:10" s="44" customFormat="1" ht="48" customHeight="1" x14ac:dyDescent="0.3">
      <c r="A1348" s="42"/>
      <c r="B1348" s="43"/>
      <c r="I1348" s="42"/>
      <c r="J1348" s="42"/>
    </row>
    <row r="1349" spans="1:10" s="44" customFormat="1" ht="48" customHeight="1" x14ac:dyDescent="0.3">
      <c r="A1349" s="42"/>
      <c r="B1349" s="43"/>
      <c r="I1349" s="42"/>
      <c r="J1349" s="42"/>
    </row>
    <row r="1350" spans="1:10" s="44" customFormat="1" ht="48" customHeight="1" x14ac:dyDescent="0.3">
      <c r="A1350" s="42"/>
      <c r="B1350" s="43"/>
      <c r="I1350" s="42"/>
      <c r="J1350" s="42"/>
    </row>
    <row r="1351" spans="1:10" s="44" customFormat="1" ht="48" customHeight="1" x14ac:dyDescent="0.3">
      <c r="A1351" s="42"/>
      <c r="B1351" s="43"/>
      <c r="I1351" s="42"/>
      <c r="J1351" s="42"/>
    </row>
    <row r="1352" spans="1:10" s="44" customFormat="1" ht="48" customHeight="1" x14ac:dyDescent="0.3">
      <c r="A1352" s="42"/>
      <c r="B1352" s="43"/>
      <c r="I1352" s="42"/>
      <c r="J1352" s="42"/>
    </row>
    <row r="1353" spans="1:10" s="44" customFormat="1" ht="48" customHeight="1" x14ac:dyDescent="0.3">
      <c r="A1353" s="42"/>
      <c r="B1353" s="43"/>
      <c r="I1353" s="42"/>
      <c r="J1353" s="42"/>
    </row>
    <row r="1354" spans="1:10" s="44" customFormat="1" ht="48" customHeight="1" x14ac:dyDescent="0.3">
      <c r="A1354" s="42"/>
      <c r="B1354" s="43"/>
      <c r="I1354" s="42"/>
      <c r="J1354" s="42"/>
    </row>
    <row r="1355" spans="1:10" s="44" customFormat="1" ht="48" customHeight="1" x14ac:dyDescent="0.3">
      <c r="A1355" s="42"/>
      <c r="B1355" s="43"/>
      <c r="I1355" s="42"/>
      <c r="J1355" s="42"/>
    </row>
    <row r="1356" spans="1:10" s="44" customFormat="1" ht="48" customHeight="1" x14ac:dyDescent="0.3">
      <c r="A1356" s="42"/>
      <c r="B1356" s="43"/>
      <c r="I1356" s="42"/>
      <c r="J1356" s="42"/>
    </row>
    <row r="1357" spans="1:10" s="44" customFormat="1" ht="48" customHeight="1" x14ac:dyDescent="0.3">
      <c r="A1357" s="42"/>
      <c r="B1357" s="43"/>
      <c r="I1357" s="42"/>
      <c r="J1357" s="42"/>
    </row>
    <row r="1358" spans="1:10" s="44" customFormat="1" ht="48" customHeight="1" x14ac:dyDescent="0.3">
      <c r="A1358" s="42"/>
      <c r="B1358" s="43"/>
      <c r="I1358" s="42"/>
      <c r="J1358" s="42"/>
    </row>
    <row r="1359" spans="1:10" s="44" customFormat="1" ht="48" customHeight="1" x14ac:dyDescent="0.3">
      <c r="A1359" s="42"/>
      <c r="B1359" s="43"/>
      <c r="I1359" s="42"/>
      <c r="J1359" s="42"/>
    </row>
    <row r="1360" spans="1:10" s="44" customFormat="1" ht="48" customHeight="1" x14ac:dyDescent="0.3">
      <c r="A1360" s="42"/>
      <c r="B1360" s="43"/>
      <c r="I1360" s="42"/>
      <c r="J1360" s="42"/>
    </row>
    <row r="1361" spans="1:10" s="44" customFormat="1" ht="48" customHeight="1" x14ac:dyDescent="0.3">
      <c r="A1361" s="42"/>
      <c r="B1361" s="43"/>
      <c r="I1361" s="42"/>
      <c r="J1361" s="42"/>
    </row>
    <row r="1362" spans="1:10" s="44" customFormat="1" ht="48" customHeight="1" x14ac:dyDescent="0.3">
      <c r="A1362" s="42"/>
      <c r="B1362" s="43"/>
      <c r="I1362" s="42"/>
      <c r="J1362" s="42"/>
    </row>
    <row r="1363" spans="1:10" s="44" customFormat="1" ht="48" customHeight="1" x14ac:dyDescent="0.3">
      <c r="A1363" s="42"/>
      <c r="B1363" s="43"/>
      <c r="I1363" s="42"/>
      <c r="J1363" s="42"/>
    </row>
    <row r="1364" spans="1:10" s="44" customFormat="1" ht="48" customHeight="1" x14ac:dyDescent="0.3">
      <c r="A1364" s="42"/>
      <c r="B1364" s="43"/>
      <c r="I1364" s="42"/>
      <c r="J1364" s="42"/>
    </row>
    <row r="1365" spans="1:10" s="44" customFormat="1" ht="48" customHeight="1" x14ac:dyDescent="0.3">
      <c r="A1365" s="42"/>
      <c r="B1365" s="43"/>
      <c r="I1365" s="42"/>
      <c r="J1365" s="42"/>
    </row>
    <row r="1366" spans="1:10" s="44" customFormat="1" ht="48" customHeight="1" x14ac:dyDescent="0.3">
      <c r="A1366" s="42"/>
      <c r="B1366" s="43"/>
      <c r="I1366" s="42"/>
      <c r="J1366" s="42"/>
    </row>
    <row r="1367" spans="1:10" s="44" customFormat="1" ht="48" customHeight="1" x14ac:dyDescent="0.3">
      <c r="A1367" s="42"/>
      <c r="B1367" s="43"/>
      <c r="I1367" s="42"/>
      <c r="J1367" s="42"/>
    </row>
    <row r="1368" spans="1:10" s="44" customFormat="1" ht="48" customHeight="1" x14ac:dyDescent="0.3">
      <c r="A1368" s="42"/>
      <c r="B1368" s="43"/>
      <c r="I1368" s="42"/>
      <c r="J1368" s="42"/>
    </row>
    <row r="1369" spans="1:10" s="44" customFormat="1" ht="48" customHeight="1" x14ac:dyDescent="0.3">
      <c r="A1369" s="42"/>
      <c r="B1369" s="43"/>
      <c r="I1369" s="42"/>
      <c r="J1369" s="42"/>
    </row>
    <row r="1370" spans="1:10" s="44" customFormat="1" ht="48" customHeight="1" x14ac:dyDescent="0.3">
      <c r="A1370" s="42"/>
      <c r="B1370" s="43"/>
      <c r="I1370" s="42"/>
      <c r="J1370" s="42"/>
    </row>
    <row r="1371" spans="1:10" s="44" customFormat="1" ht="48" customHeight="1" x14ac:dyDescent="0.3">
      <c r="A1371" s="42"/>
      <c r="B1371" s="43"/>
      <c r="I1371" s="42"/>
      <c r="J1371" s="42"/>
    </row>
    <row r="1372" spans="1:10" s="44" customFormat="1" ht="48" customHeight="1" x14ac:dyDescent="0.3">
      <c r="A1372" s="42"/>
      <c r="B1372" s="43"/>
      <c r="I1372" s="42"/>
      <c r="J1372" s="42"/>
    </row>
    <row r="1373" spans="1:10" s="44" customFormat="1" ht="48" customHeight="1" x14ac:dyDescent="0.3">
      <c r="A1373" s="42"/>
      <c r="B1373" s="43"/>
      <c r="I1373" s="42"/>
      <c r="J1373" s="42"/>
    </row>
    <row r="1374" spans="1:10" s="44" customFormat="1" ht="48" customHeight="1" x14ac:dyDescent="0.3">
      <c r="A1374" s="42"/>
      <c r="B1374" s="43"/>
      <c r="I1374" s="42"/>
      <c r="J1374" s="42"/>
    </row>
    <row r="1375" spans="1:10" s="44" customFormat="1" ht="48" customHeight="1" x14ac:dyDescent="0.3">
      <c r="A1375" s="42"/>
      <c r="B1375" s="43"/>
      <c r="I1375" s="42"/>
      <c r="J1375" s="42"/>
    </row>
    <row r="1376" spans="1:10" s="44" customFormat="1" ht="48" customHeight="1" x14ac:dyDescent="0.3">
      <c r="A1376" s="42"/>
      <c r="B1376" s="43"/>
      <c r="I1376" s="42"/>
      <c r="J1376" s="42"/>
    </row>
    <row r="1377" spans="1:10" s="44" customFormat="1" ht="48" customHeight="1" x14ac:dyDescent="0.3">
      <c r="A1377" s="42"/>
      <c r="B1377" s="43"/>
      <c r="I1377" s="42"/>
      <c r="J1377" s="42"/>
    </row>
    <row r="1378" spans="1:10" s="44" customFormat="1" ht="48" customHeight="1" x14ac:dyDescent="0.3">
      <c r="A1378" s="42"/>
      <c r="B1378" s="43"/>
      <c r="I1378" s="42"/>
      <c r="J1378" s="42"/>
    </row>
    <row r="1379" spans="1:10" s="44" customFormat="1" ht="48" customHeight="1" x14ac:dyDescent="0.3">
      <c r="A1379" s="42"/>
      <c r="B1379" s="43"/>
      <c r="I1379" s="42"/>
      <c r="J1379" s="42"/>
    </row>
    <row r="1380" spans="1:10" s="44" customFormat="1" ht="48" customHeight="1" x14ac:dyDescent="0.3">
      <c r="A1380" s="42"/>
      <c r="B1380" s="43"/>
      <c r="I1380" s="42"/>
      <c r="J1380" s="42"/>
    </row>
    <row r="1381" spans="1:10" s="44" customFormat="1" ht="48" customHeight="1" x14ac:dyDescent="0.3">
      <c r="A1381" s="42"/>
      <c r="B1381" s="43"/>
      <c r="I1381" s="42"/>
      <c r="J1381" s="42"/>
    </row>
    <row r="1382" spans="1:10" s="44" customFormat="1" ht="48" customHeight="1" x14ac:dyDescent="0.3">
      <c r="A1382" s="42"/>
      <c r="B1382" s="43"/>
      <c r="I1382" s="42"/>
      <c r="J1382" s="42"/>
    </row>
    <row r="1383" spans="1:10" s="44" customFormat="1" ht="48" customHeight="1" x14ac:dyDescent="0.3">
      <c r="A1383" s="42"/>
      <c r="B1383" s="43"/>
      <c r="I1383" s="42"/>
      <c r="J1383" s="42"/>
    </row>
    <row r="1384" spans="1:10" s="44" customFormat="1" ht="48" customHeight="1" x14ac:dyDescent="0.3">
      <c r="A1384" s="42"/>
      <c r="B1384" s="43"/>
      <c r="I1384" s="42"/>
      <c r="J1384" s="42"/>
    </row>
    <row r="1385" spans="1:10" s="44" customFormat="1" ht="48" customHeight="1" x14ac:dyDescent="0.3">
      <c r="A1385" s="42"/>
      <c r="B1385" s="43"/>
      <c r="I1385" s="42"/>
      <c r="J1385" s="42"/>
    </row>
    <row r="1386" spans="1:10" s="44" customFormat="1" ht="48" customHeight="1" x14ac:dyDescent="0.3">
      <c r="A1386" s="42"/>
      <c r="B1386" s="43"/>
      <c r="I1386" s="42"/>
      <c r="J1386" s="42"/>
    </row>
    <row r="1387" spans="1:10" s="44" customFormat="1" ht="48" customHeight="1" x14ac:dyDescent="0.3">
      <c r="A1387" s="42"/>
      <c r="B1387" s="43"/>
      <c r="I1387" s="42"/>
      <c r="J1387" s="42"/>
    </row>
    <row r="1388" spans="1:10" s="44" customFormat="1" ht="48" customHeight="1" x14ac:dyDescent="0.3">
      <c r="A1388" s="42"/>
      <c r="B1388" s="43"/>
      <c r="I1388" s="42"/>
      <c r="J1388" s="42"/>
    </row>
    <row r="1389" spans="1:10" s="44" customFormat="1" ht="48" customHeight="1" x14ac:dyDescent="0.3">
      <c r="A1389" s="42"/>
      <c r="B1389" s="43"/>
      <c r="I1389" s="42"/>
      <c r="J1389" s="42"/>
    </row>
    <row r="1390" spans="1:10" s="44" customFormat="1" ht="48" customHeight="1" x14ac:dyDescent="0.3">
      <c r="A1390" s="42"/>
      <c r="B1390" s="43"/>
      <c r="I1390" s="42"/>
      <c r="J1390" s="42"/>
    </row>
    <row r="1391" spans="1:10" s="44" customFormat="1" ht="48" customHeight="1" x14ac:dyDescent="0.3">
      <c r="A1391" s="42"/>
      <c r="B1391" s="43"/>
      <c r="I1391" s="42"/>
      <c r="J1391" s="42"/>
    </row>
    <row r="1392" spans="1:10" s="44" customFormat="1" ht="48" customHeight="1" x14ac:dyDescent="0.3">
      <c r="A1392" s="42"/>
      <c r="B1392" s="43"/>
      <c r="I1392" s="42"/>
      <c r="J1392" s="42"/>
    </row>
    <row r="1393" spans="1:10" s="44" customFormat="1" ht="48" customHeight="1" x14ac:dyDescent="0.3">
      <c r="A1393" s="42"/>
      <c r="B1393" s="43"/>
      <c r="I1393" s="42"/>
      <c r="J1393" s="42"/>
    </row>
    <row r="1394" spans="1:10" s="44" customFormat="1" ht="48" customHeight="1" x14ac:dyDescent="0.3">
      <c r="A1394" s="42"/>
      <c r="B1394" s="43"/>
      <c r="I1394" s="42"/>
      <c r="J1394" s="42"/>
    </row>
    <row r="1395" spans="1:10" s="44" customFormat="1" ht="48" customHeight="1" x14ac:dyDescent="0.3">
      <c r="A1395" s="42"/>
      <c r="B1395" s="43"/>
      <c r="I1395" s="42"/>
      <c r="J1395" s="42"/>
    </row>
    <row r="1396" spans="1:10" s="44" customFormat="1" ht="48" customHeight="1" x14ac:dyDescent="0.3">
      <c r="A1396" s="42"/>
      <c r="B1396" s="43"/>
      <c r="I1396" s="42"/>
      <c r="J1396" s="42"/>
    </row>
    <row r="1397" spans="1:10" s="44" customFormat="1" ht="48" customHeight="1" x14ac:dyDescent="0.3">
      <c r="A1397" s="42"/>
      <c r="B1397" s="43"/>
      <c r="I1397" s="42"/>
      <c r="J1397" s="42"/>
    </row>
    <row r="1398" spans="1:10" s="44" customFormat="1" ht="48" customHeight="1" x14ac:dyDescent="0.3">
      <c r="A1398" s="42"/>
      <c r="B1398" s="43"/>
      <c r="I1398" s="42"/>
      <c r="J1398" s="42"/>
    </row>
    <row r="1399" spans="1:10" s="44" customFormat="1" ht="48" customHeight="1" x14ac:dyDescent="0.3">
      <c r="A1399" s="42"/>
      <c r="B1399" s="43"/>
      <c r="I1399" s="42"/>
      <c r="J1399" s="42"/>
    </row>
    <row r="1400" spans="1:10" s="44" customFormat="1" ht="48" customHeight="1" x14ac:dyDescent="0.3">
      <c r="A1400" s="42"/>
      <c r="B1400" s="43"/>
      <c r="I1400" s="42"/>
      <c r="J1400" s="42"/>
    </row>
    <row r="1401" spans="1:10" s="44" customFormat="1" ht="48" customHeight="1" x14ac:dyDescent="0.3">
      <c r="A1401" s="42"/>
      <c r="B1401" s="43"/>
      <c r="I1401" s="42"/>
      <c r="J1401" s="42"/>
    </row>
    <row r="1402" spans="1:10" s="44" customFormat="1" ht="48" customHeight="1" x14ac:dyDescent="0.3">
      <c r="A1402" s="42"/>
      <c r="B1402" s="43"/>
      <c r="I1402" s="42"/>
      <c r="J1402" s="42"/>
    </row>
    <row r="1403" spans="1:10" s="44" customFormat="1" ht="48" customHeight="1" x14ac:dyDescent="0.3">
      <c r="A1403" s="42"/>
      <c r="B1403" s="43"/>
      <c r="I1403" s="42"/>
      <c r="J1403" s="42"/>
    </row>
    <row r="1404" spans="1:10" s="44" customFormat="1" ht="48" customHeight="1" x14ac:dyDescent="0.3">
      <c r="A1404" s="42"/>
      <c r="B1404" s="43"/>
      <c r="I1404" s="42"/>
      <c r="J1404" s="42"/>
    </row>
    <row r="1405" spans="1:10" s="44" customFormat="1" ht="48" customHeight="1" x14ac:dyDescent="0.3">
      <c r="A1405" s="42"/>
      <c r="B1405" s="43"/>
      <c r="I1405" s="42"/>
      <c r="J1405" s="42"/>
    </row>
    <row r="1406" spans="1:10" s="44" customFormat="1" ht="48" customHeight="1" x14ac:dyDescent="0.3">
      <c r="A1406" s="42"/>
      <c r="B1406" s="43"/>
      <c r="I1406" s="42"/>
      <c r="J1406" s="42"/>
    </row>
    <row r="1407" spans="1:10" s="44" customFormat="1" ht="48" customHeight="1" x14ac:dyDescent="0.3">
      <c r="A1407" s="42"/>
      <c r="B1407" s="43"/>
      <c r="I1407" s="42"/>
      <c r="J1407" s="42"/>
    </row>
    <row r="1408" spans="1:10" s="44" customFormat="1" ht="48" customHeight="1" x14ac:dyDescent="0.3">
      <c r="A1408" s="42"/>
      <c r="B1408" s="43"/>
      <c r="I1408" s="42"/>
      <c r="J1408" s="42"/>
    </row>
    <row r="1409" spans="1:10" s="44" customFormat="1" ht="48" customHeight="1" x14ac:dyDescent="0.3">
      <c r="A1409" s="42"/>
      <c r="B1409" s="43"/>
      <c r="I1409" s="42"/>
      <c r="J1409" s="42"/>
    </row>
    <row r="1410" spans="1:10" s="44" customFormat="1" ht="48" customHeight="1" x14ac:dyDescent="0.3">
      <c r="A1410" s="42"/>
      <c r="B1410" s="43"/>
      <c r="I1410" s="42"/>
      <c r="J1410" s="42"/>
    </row>
    <row r="1411" spans="1:10" s="44" customFormat="1" ht="48" customHeight="1" x14ac:dyDescent="0.3">
      <c r="A1411" s="42"/>
      <c r="B1411" s="43"/>
      <c r="I1411" s="42"/>
      <c r="J1411" s="42"/>
    </row>
    <row r="1412" spans="1:10" s="44" customFormat="1" ht="48" customHeight="1" x14ac:dyDescent="0.3">
      <c r="A1412" s="42"/>
      <c r="B1412" s="43"/>
      <c r="I1412" s="42"/>
      <c r="J1412" s="42"/>
    </row>
    <row r="1413" spans="1:10" s="44" customFormat="1" ht="48" customHeight="1" x14ac:dyDescent="0.3">
      <c r="A1413" s="42"/>
      <c r="B1413" s="43"/>
      <c r="I1413" s="42"/>
      <c r="J1413" s="42"/>
    </row>
    <row r="1414" spans="1:10" s="44" customFormat="1" ht="48" customHeight="1" x14ac:dyDescent="0.3">
      <c r="A1414" s="42"/>
      <c r="B1414" s="43"/>
      <c r="I1414" s="42"/>
      <c r="J1414" s="42"/>
    </row>
    <row r="1415" spans="1:10" s="44" customFormat="1" ht="48" customHeight="1" x14ac:dyDescent="0.3">
      <c r="A1415" s="42"/>
      <c r="B1415" s="43"/>
      <c r="I1415" s="42"/>
      <c r="J1415" s="42"/>
    </row>
    <row r="1416" spans="1:10" s="44" customFormat="1" ht="48" customHeight="1" x14ac:dyDescent="0.3">
      <c r="A1416" s="42"/>
      <c r="B1416" s="43"/>
      <c r="I1416" s="42"/>
      <c r="J1416" s="42"/>
    </row>
    <row r="1417" spans="1:10" s="44" customFormat="1" ht="48" customHeight="1" x14ac:dyDescent="0.3">
      <c r="A1417" s="42"/>
      <c r="B1417" s="43"/>
      <c r="I1417" s="42"/>
      <c r="J1417" s="42"/>
    </row>
    <row r="1418" spans="1:10" s="44" customFormat="1" ht="48" customHeight="1" x14ac:dyDescent="0.3">
      <c r="A1418" s="42"/>
      <c r="B1418" s="43"/>
      <c r="I1418" s="42"/>
      <c r="J1418" s="42"/>
    </row>
    <row r="1419" spans="1:10" s="44" customFormat="1" ht="48" customHeight="1" x14ac:dyDescent="0.3">
      <c r="A1419" s="42"/>
      <c r="B1419" s="43"/>
      <c r="I1419" s="42"/>
      <c r="J1419" s="42"/>
    </row>
    <row r="1420" spans="1:10" s="44" customFormat="1" ht="48" customHeight="1" x14ac:dyDescent="0.3">
      <c r="A1420" s="42"/>
      <c r="B1420" s="43"/>
      <c r="I1420" s="42"/>
      <c r="J1420" s="42"/>
    </row>
    <row r="1421" spans="1:10" s="44" customFormat="1" ht="48" customHeight="1" x14ac:dyDescent="0.3">
      <c r="A1421" s="42"/>
      <c r="B1421" s="43"/>
      <c r="I1421" s="42"/>
      <c r="J1421" s="42"/>
    </row>
    <row r="1422" spans="1:10" s="44" customFormat="1" ht="48" customHeight="1" x14ac:dyDescent="0.3">
      <c r="A1422" s="42"/>
      <c r="B1422" s="43"/>
      <c r="I1422" s="42"/>
      <c r="J1422" s="42"/>
    </row>
    <row r="1423" spans="1:10" s="44" customFormat="1" ht="48" customHeight="1" x14ac:dyDescent="0.3">
      <c r="A1423" s="42"/>
      <c r="B1423" s="43"/>
      <c r="I1423" s="42"/>
      <c r="J1423" s="42"/>
    </row>
    <row r="1424" spans="1:10" s="44" customFormat="1" ht="48" customHeight="1" x14ac:dyDescent="0.3">
      <c r="A1424" s="42"/>
      <c r="B1424" s="43"/>
      <c r="I1424" s="42"/>
      <c r="J1424" s="42"/>
    </row>
    <row r="1425" spans="1:10" s="44" customFormat="1" ht="48" customHeight="1" x14ac:dyDescent="0.3">
      <c r="A1425" s="42"/>
      <c r="B1425" s="43"/>
      <c r="I1425" s="42"/>
      <c r="J1425" s="42"/>
    </row>
    <row r="1426" spans="1:10" s="44" customFormat="1" ht="48" customHeight="1" x14ac:dyDescent="0.3">
      <c r="A1426" s="42"/>
      <c r="B1426" s="43"/>
      <c r="I1426" s="42"/>
      <c r="J1426" s="42"/>
    </row>
    <row r="1427" spans="1:10" s="44" customFormat="1" ht="48" customHeight="1" x14ac:dyDescent="0.3">
      <c r="A1427" s="42"/>
      <c r="B1427" s="43"/>
      <c r="I1427" s="42"/>
      <c r="J1427" s="42"/>
    </row>
    <row r="1428" spans="1:10" s="44" customFormat="1" ht="48" customHeight="1" x14ac:dyDescent="0.3">
      <c r="A1428" s="42"/>
      <c r="B1428" s="43"/>
      <c r="I1428" s="42"/>
      <c r="J1428" s="42"/>
    </row>
    <row r="1429" spans="1:10" s="44" customFormat="1" ht="48" customHeight="1" x14ac:dyDescent="0.3">
      <c r="A1429" s="42"/>
      <c r="B1429" s="43"/>
      <c r="I1429" s="42"/>
      <c r="J1429" s="42"/>
    </row>
    <row r="1430" spans="1:10" s="44" customFormat="1" ht="48" customHeight="1" x14ac:dyDescent="0.3">
      <c r="A1430" s="42"/>
      <c r="B1430" s="43"/>
      <c r="I1430" s="42"/>
      <c r="J1430" s="42"/>
    </row>
    <row r="1431" spans="1:10" s="44" customFormat="1" ht="48" customHeight="1" x14ac:dyDescent="0.3">
      <c r="A1431" s="42"/>
      <c r="B1431" s="43"/>
      <c r="I1431" s="42"/>
      <c r="J1431" s="42"/>
    </row>
    <row r="1432" spans="1:10" s="44" customFormat="1" ht="48" customHeight="1" x14ac:dyDescent="0.3">
      <c r="A1432" s="42"/>
      <c r="B1432" s="43"/>
      <c r="I1432" s="42"/>
      <c r="J1432" s="42"/>
    </row>
    <row r="1433" spans="1:10" s="44" customFormat="1" ht="48" customHeight="1" x14ac:dyDescent="0.3">
      <c r="A1433" s="42"/>
      <c r="B1433" s="43"/>
      <c r="I1433" s="42"/>
      <c r="J1433" s="42"/>
    </row>
    <row r="1434" spans="1:10" s="44" customFormat="1" ht="48" customHeight="1" x14ac:dyDescent="0.3">
      <c r="A1434" s="42"/>
      <c r="B1434" s="43"/>
      <c r="I1434" s="42"/>
      <c r="J1434" s="42"/>
    </row>
    <row r="1435" spans="1:10" s="44" customFormat="1" ht="48" customHeight="1" x14ac:dyDescent="0.3">
      <c r="A1435" s="42"/>
      <c r="B1435" s="43"/>
      <c r="I1435" s="42"/>
      <c r="J1435" s="42"/>
    </row>
    <row r="1436" spans="1:10" s="44" customFormat="1" ht="48" customHeight="1" x14ac:dyDescent="0.3">
      <c r="A1436" s="42"/>
      <c r="B1436" s="43"/>
      <c r="I1436" s="42"/>
      <c r="J1436" s="42"/>
    </row>
    <row r="1437" spans="1:10" s="44" customFormat="1" ht="48" customHeight="1" x14ac:dyDescent="0.3">
      <c r="A1437" s="42"/>
      <c r="B1437" s="43"/>
      <c r="I1437" s="42"/>
      <c r="J1437" s="42"/>
    </row>
    <row r="1438" spans="1:10" s="44" customFormat="1" ht="48" customHeight="1" x14ac:dyDescent="0.3">
      <c r="A1438" s="42"/>
      <c r="B1438" s="43"/>
      <c r="I1438" s="42"/>
      <c r="J1438" s="42"/>
    </row>
    <row r="1439" spans="1:10" s="44" customFormat="1" ht="48" customHeight="1" x14ac:dyDescent="0.3">
      <c r="A1439" s="42"/>
      <c r="B1439" s="43"/>
      <c r="I1439" s="42"/>
      <c r="J1439" s="42"/>
    </row>
    <row r="1440" spans="1:10" s="44" customFormat="1" ht="48" customHeight="1" x14ac:dyDescent="0.3">
      <c r="A1440" s="42"/>
      <c r="B1440" s="43"/>
      <c r="I1440" s="42"/>
      <c r="J1440" s="42"/>
    </row>
    <row r="1441" spans="1:10" s="44" customFormat="1" ht="48" customHeight="1" x14ac:dyDescent="0.3">
      <c r="A1441" s="42"/>
      <c r="B1441" s="43"/>
      <c r="I1441" s="42"/>
      <c r="J1441" s="42"/>
    </row>
    <row r="1442" spans="1:10" s="44" customFormat="1" ht="48" customHeight="1" x14ac:dyDescent="0.3">
      <c r="A1442" s="42"/>
      <c r="B1442" s="43"/>
      <c r="I1442" s="42"/>
      <c r="J1442" s="42"/>
    </row>
    <row r="1443" spans="1:10" s="44" customFormat="1" ht="48" customHeight="1" x14ac:dyDescent="0.3">
      <c r="A1443" s="42"/>
      <c r="B1443" s="43"/>
      <c r="I1443" s="42"/>
      <c r="J1443" s="42"/>
    </row>
    <row r="1444" spans="1:10" s="44" customFormat="1" ht="48" customHeight="1" x14ac:dyDescent="0.3">
      <c r="A1444" s="42"/>
      <c r="B1444" s="43"/>
      <c r="I1444" s="42"/>
      <c r="J1444" s="42"/>
    </row>
    <row r="1445" spans="1:10" s="44" customFormat="1" ht="48" customHeight="1" x14ac:dyDescent="0.3">
      <c r="A1445" s="42"/>
      <c r="B1445" s="43"/>
      <c r="I1445" s="42"/>
      <c r="J1445" s="42"/>
    </row>
    <row r="1446" spans="1:10" s="44" customFormat="1" ht="48" customHeight="1" x14ac:dyDescent="0.3">
      <c r="A1446" s="42"/>
      <c r="B1446" s="43"/>
      <c r="I1446" s="42"/>
      <c r="J1446" s="42"/>
    </row>
    <row r="1447" spans="1:10" s="44" customFormat="1" ht="48" customHeight="1" x14ac:dyDescent="0.3">
      <c r="A1447" s="42"/>
      <c r="B1447" s="43"/>
      <c r="I1447" s="42"/>
      <c r="J1447" s="42"/>
    </row>
    <row r="1448" spans="1:10" s="44" customFormat="1" ht="48" customHeight="1" x14ac:dyDescent="0.3">
      <c r="A1448" s="42"/>
      <c r="B1448" s="43"/>
      <c r="I1448" s="42"/>
      <c r="J1448" s="42"/>
    </row>
    <row r="1449" spans="1:10" s="44" customFormat="1" ht="48" customHeight="1" x14ac:dyDescent="0.3">
      <c r="A1449" s="42"/>
      <c r="B1449" s="43"/>
      <c r="I1449" s="42"/>
      <c r="J1449" s="42"/>
    </row>
    <row r="1450" spans="1:10" s="44" customFormat="1" ht="48" customHeight="1" x14ac:dyDescent="0.3">
      <c r="A1450" s="42"/>
      <c r="B1450" s="43"/>
      <c r="I1450" s="42"/>
      <c r="J1450" s="42"/>
    </row>
    <row r="1451" spans="1:10" s="44" customFormat="1" ht="48" customHeight="1" x14ac:dyDescent="0.3">
      <c r="A1451" s="42"/>
      <c r="B1451" s="43"/>
      <c r="I1451" s="42"/>
      <c r="J1451" s="42"/>
    </row>
    <row r="1452" spans="1:10" s="44" customFormat="1" ht="48" customHeight="1" x14ac:dyDescent="0.3">
      <c r="A1452" s="42"/>
      <c r="B1452" s="43"/>
      <c r="I1452" s="42"/>
      <c r="J1452" s="42"/>
    </row>
    <row r="1453" spans="1:10" s="44" customFormat="1" ht="48" customHeight="1" x14ac:dyDescent="0.3">
      <c r="A1453" s="42"/>
      <c r="B1453" s="43"/>
      <c r="I1453" s="42"/>
      <c r="J1453" s="42"/>
    </row>
    <row r="1454" spans="1:10" s="44" customFormat="1" ht="48" customHeight="1" x14ac:dyDescent="0.3">
      <c r="A1454" s="42"/>
      <c r="B1454" s="43"/>
      <c r="I1454" s="42"/>
      <c r="J1454" s="42"/>
    </row>
    <row r="1455" spans="1:10" s="44" customFormat="1" ht="48" customHeight="1" x14ac:dyDescent="0.3">
      <c r="A1455" s="42"/>
      <c r="B1455" s="43"/>
      <c r="I1455" s="42"/>
      <c r="J1455" s="42"/>
    </row>
    <row r="1456" spans="1:10" s="44" customFormat="1" ht="48" customHeight="1" x14ac:dyDescent="0.3">
      <c r="A1456" s="42"/>
      <c r="B1456" s="43"/>
      <c r="I1456" s="42"/>
      <c r="J1456" s="42"/>
    </row>
    <row r="1457" spans="1:10" s="44" customFormat="1" ht="48" customHeight="1" x14ac:dyDescent="0.3">
      <c r="A1457" s="42"/>
      <c r="B1457" s="43"/>
      <c r="I1457" s="42"/>
      <c r="J1457" s="42"/>
    </row>
    <row r="1458" spans="1:10" s="44" customFormat="1" ht="48" customHeight="1" x14ac:dyDescent="0.3">
      <c r="A1458" s="42"/>
      <c r="B1458" s="43"/>
      <c r="I1458" s="42"/>
      <c r="J1458" s="42"/>
    </row>
    <row r="1459" spans="1:10" s="44" customFormat="1" ht="48" customHeight="1" x14ac:dyDescent="0.3">
      <c r="A1459" s="42"/>
      <c r="B1459" s="43"/>
      <c r="I1459" s="42"/>
      <c r="J1459" s="42"/>
    </row>
    <row r="1460" spans="1:10" s="44" customFormat="1" ht="48" customHeight="1" x14ac:dyDescent="0.3">
      <c r="A1460" s="42"/>
      <c r="B1460" s="43"/>
      <c r="I1460" s="42"/>
      <c r="J1460" s="42"/>
    </row>
    <row r="1461" spans="1:10" s="44" customFormat="1" ht="48" customHeight="1" x14ac:dyDescent="0.3">
      <c r="A1461" s="42"/>
      <c r="B1461" s="43"/>
      <c r="I1461" s="42"/>
      <c r="J1461" s="42"/>
    </row>
    <row r="1462" spans="1:10" s="44" customFormat="1" ht="48" customHeight="1" x14ac:dyDescent="0.3">
      <c r="A1462" s="42"/>
      <c r="B1462" s="43"/>
      <c r="I1462" s="42"/>
      <c r="J1462" s="42"/>
    </row>
    <row r="1463" spans="1:10" s="44" customFormat="1" ht="48" customHeight="1" x14ac:dyDescent="0.3">
      <c r="A1463" s="42"/>
      <c r="B1463" s="43"/>
      <c r="I1463" s="42"/>
      <c r="J1463" s="42"/>
    </row>
    <row r="1464" spans="1:10" s="44" customFormat="1" ht="48" customHeight="1" x14ac:dyDescent="0.3">
      <c r="A1464" s="42"/>
      <c r="B1464" s="43"/>
      <c r="I1464" s="42"/>
      <c r="J1464" s="42"/>
    </row>
    <row r="1465" spans="1:10" s="44" customFormat="1" ht="48" customHeight="1" x14ac:dyDescent="0.3">
      <c r="A1465" s="42"/>
      <c r="B1465" s="43"/>
      <c r="I1465" s="42"/>
      <c r="J1465" s="42"/>
    </row>
    <row r="1466" spans="1:10" s="44" customFormat="1" ht="48" customHeight="1" x14ac:dyDescent="0.3">
      <c r="A1466" s="42"/>
      <c r="B1466" s="43"/>
      <c r="I1466" s="42"/>
      <c r="J1466" s="42"/>
    </row>
    <row r="1467" spans="1:10" s="44" customFormat="1" ht="48" customHeight="1" x14ac:dyDescent="0.3">
      <c r="A1467" s="42"/>
      <c r="B1467" s="43"/>
      <c r="I1467" s="42"/>
      <c r="J1467" s="42"/>
    </row>
    <row r="1468" spans="1:10" s="44" customFormat="1" ht="48" customHeight="1" x14ac:dyDescent="0.3">
      <c r="A1468" s="42"/>
      <c r="B1468" s="43"/>
      <c r="I1468" s="42"/>
      <c r="J1468" s="42"/>
    </row>
  </sheetData>
  <mergeCells count="239">
    <mergeCell ref="G10:G13"/>
    <mergeCell ref="H10:H13"/>
    <mergeCell ref="I10:K10"/>
    <mergeCell ref="I11:I13"/>
    <mergeCell ref="J11:J13"/>
    <mergeCell ref="K11:K13"/>
    <mergeCell ref="A1:F1"/>
    <mergeCell ref="A2:K2"/>
    <mergeCell ref="A3:K3"/>
    <mergeCell ref="A4:K4"/>
    <mergeCell ref="A10:A13"/>
    <mergeCell ref="B10:B13"/>
    <mergeCell ref="C10:C13"/>
    <mergeCell ref="D10:D13"/>
    <mergeCell ref="E10:E13"/>
    <mergeCell ref="F10:F13"/>
    <mergeCell ref="A15:A21"/>
    <mergeCell ref="B15:B21"/>
    <mergeCell ref="B22:F22"/>
    <mergeCell ref="A23:A57"/>
    <mergeCell ref="B23:B29"/>
    <mergeCell ref="B30:B36"/>
    <mergeCell ref="B37:B43"/>
    <mergeCell ref="B44:B50"/>
    <mergeCell ref="B51:B57"/>
    <mergeCell ref="A80:A86"/>
    <mergeCell ref="B80:B86"/>
    <mergeCell ref="A87:A93"/>
    <mergeCell ref="B87:B93"/>
    <mergeCell ref="A94:A100"/>
    <mergeCell ref="B94:B100"/>
    <mergeCell ref="A58:A64"/>
    <mergeCell ref="B58:B64"/>
    <mergeCell ref="B65:F65"/>
    <mergeCell ref="A66:A79"/>
    <mergeCell ref="B66:B72"/>
    <mergeCell ref="B73:B79"/>
    <mergeCell ref="A122:A128"/>
    <mergeCell ref="B122:B128"/>
    <mergeCell ref="A129:A135"/>
    <mergeCell ref="B129:B135"/>
    <mergeCell ref="A136:A142"/>
    <mergeCell ref="B136:B142"/>
    <mergeCell ref="A101:A107"/>
    <mergeCell ref="B101:B107"/>
    <mergeCell ref="A108:A114"/>
    <mergeCell ref="B108:B114"/>
    <mergeCell ref="A115:A121"/>
    <mergeCell ref="B115:B121"/>
    <mergeCell ref="A164:A170"/>
    <mergeCell ref="B164:B170"/>
    <mergeCell ref="A171:A177"/>
    <mergeCell ref="B171:B177"/>
    <mergeCell ref="A178:A184"/>
    <mergeCell ref="B178:B184"/>
    <mergeCell ref="A143:A149"/>
    <mergeCell ref="B143:B149"/>
    <mergeCell ref="A150:A156"/>
    <mergeCell ref="B150:B156"/>
    <mergeCell ref="A157:A163"/>
    <mergeCell ref="B157:B163"/>
    <mergeCell ref="A206:A212"/>
    <mergeCell ref="B206:B212"/>
    <mergeCell ref="A213:A226"/>
    <mergeCell ref="B213:B219"/>
    <mergeCell ref="B220:B226"/>
    <mergeCell ref="A227:A240"/>
    <mergeCell ref="B227:B233"/>
    <mergeCell ref="B234:B240"/>
    <mergeCell ref="A185:A191"/>
    <mergeCell ref="B185:B191"/>
    <mergeCell ref="A192:A198"/>
    <mergeCell ref="B192:B198"/>
    <mergeCell ref="A199:A205"/>
    <mergeCell ref="B199:B205"/>
    <mergeCell ref="A269:A282"/>
    <mergeCell ref="B269:B275"/>
    <mergeCell ref="B276:B282"/>
    <mergeCell ref="A283:A289"/>
    <mergeCell ref="B283:B289"/>
    <mergeCell ref="A290:A303"/>
    <mergeCell ref="B290:B296"/>
    <mergeCell ref="B297:B303"/>
    <mergeCell ref="A241:A254"/>
    <mergeCell ref="B241:B247"/>
    <mergeCell ref="B248:B254"/>
    <mergeCell ref="A255:A268"/>
    <mergeCell ref="B255:B261"/>
    <mergeCell ref="B262:B268"/>
    <mergeCell ref="A332:A338"/>
    <mergeCell ref="B332:B338"/>
    <mergeCell ref="A339:A345"/>
    <mergeCell ref="B339:B345"/>
    <mergeCell ref="A346:A352"/>
    <mergeCell ref="B346:B352"/>
    <mergeCell ref="A304:A310"/>
    <mergeCell ref="B304:B310"/>
    <mergeCell ref="A311:A324"/>
    <mergeCell ref="B311:B317"/>
    <mergeCell ref="B318:B324"/>
    <mergeCell ref="A325:A331"/>
    <mergeCell ref="B325:B331"/>
    <mergeCell ref="A381:A385"/>
    <mergeCell ref="B381:B385"/>
    <mergeCell ref="A386:A390"/>
    <mergeCell ref="B386:B390"/>
    <mergeCell ref="A391:A397"/>
    <mergeCell ref="B391:B397"/>
    <mergeCell ref="A353:A366"/>
    <mergeCell ref="B353:B359"/>
    <mergeCell ref="B360:B366"/>
    <mergeCell ref="A367:A380"/>
    <mergeCell ref="B367:B373"/>
    <mergeCell ref="B374:B380"/>
    <mergeCell ref="A419:A425"/>
    <mergeCell ref="B419:B425"/>
    <mergeCell ref="A426:A432"/>
    <mergeCell ref="B426:B432"/>
    <mergeCell ref="A433:A439"/>
    <mergeCell ref="B433:B439"/>
    <mergeCell ref="A398:A404"/>
    <mergeCell ref="B398:B404"/>
    <mergeCell ref="A405:A411"/>
    <mergeCell ref="B405:B411"/>
    <mergeCell ref="A412:A418"/>
    <mergeCell ref="B412:B418"/>
    <mergeCell ref="A468:A474"/>
    <mergeCell ref="B468:B474"/>
    <mergeCell ref="A475:A481"/>
    <mergeCell ref="B475:B481"/>
    <mergeCell ref="A482:A488"/>
    <mergeCell ref="B482:B488"/>
    <mergeCell ref="A440:A446"/>
    <mergeCell ref="B440:B446"/>
    <mergeCell ref="A447:A453"/>
    <mergeCell ref="B447:B453"/>
    <mergeCell ref="A454:A467"/>
    <mergeCell ref="B454:B460"/>
    <mergeCell ref="B461:B467"/>
    <mergeCell ref="A510:A516"/>
    <mergeCell ref="B510:B516"/>
    <mergeCell ref="A517:A523"/>
    <mergeCell ref="B517:B523"/>
    <mergeCell ref="A524:A530"/>
    <mergeCell ref="B524:B530"/>
    <mergeCell ref="A489:A495"/>
    <mergeCell ref="B489:B495"/>
    <mergeCell ref="A496:A502"/>
    <mergeCell ref="B496:B502"/>
    <mergeCell ref="A503:A509"/>
    <mergeCell ref="B503:B509"/>
    <mergeCell ref="A552:A558"/>
    <mergeCell ref="B552:B558"/>
    <mergeCell ref="A559:A565"/>
    <mergeCell ref="B559:B565"/>
    <mergeCell ref="A566:A572"/>
    <mergeCell ref="B566:B572"/>
    <mergeCell ref="A531:A537"/>
    <mergeCell ref="B531:B537"/>
    <mergeCell ref="A538:A544"/>
    <mergeCell ref="B538:B544"/>
    <mergeCell ref="A545:A551"/>
    <mergeCell ref="B545:B551"/>
    <mergeCell ref="A594:A600"/>
    <mergeCell ref="B594:B600"/>
    <mergeCell ref="A601:A607"/>
    <mergeCell ref="B601:B607"/>
    <mergeCell ref="A608:A614"/>
    <mergeCell ref="B608:B614"/>
    <mergeCell ref="A573:A579"/>
    <mergeCell ref="B573:B579"/>
    <mergeCell ref="A580:A586"/>
    <mergeCell ref="B580:B586"/>
    <mergeCell ref="A587:A593"/>
    <mergeCell ref="B587:B593"/>
    <mergeCell ref="A636:A642"/>
    <mergeCell ref="B636:B642"/>
    <mergeCell ref="A643:A649"/>
    <mergeCell ref="B643:B649"/>
    <mergeCell ref="A650:A656"/>
    <mergeCell ref="B650:B656"/>
    <mergeCell ref="A615:A621"/>
    <mergeCell ref="B615:B621"/>
    <mergeCell ref="A622:A628"/>
    <mergeCell ref="B622:B628"/>
    <mergeCell ref="A629:A635"/>
    <mergeCell ref="B629:B635"/>
    <mergeCell ref="A678:A684"/>
    <mergeCell ref="B678:B684"/>
    <mergeCell ref="A685:A691"/>
    <mergeCell ref="B685:B691"/>
    <mergeCell ref="A692:A698"/>
    <mergeCell ref="B692:B698"/>
    <mergeCell ref="A657:A663"/>
    <mergeCell ref="B657:B663"/>
    <mergeCell ref="A664:A670"/>
    <mergeCell ref="B664:B670"/>
    <mergeCell ref="A671:A677"/>
    <mergeCell ref="B671:B677"/>
    <mergeCell ref="A720:A726"/>
    <mergeCell ref="B720:B726"/>
    <mergeCell ref="A727:A733"/>
    <mergeCell ref="B727:B733"/>
    <mergeCell ref="A734:A740"/>
    <mergeCell ref="B734:B740"/>
    <mergeCell ref="A699:A705"/>
    <mergeCell ref="B699:B705"/>
    <mergeCell ref="A706:A712"/>
    <mergeCell ref="B706:B712"/>
    <mergeCell ref="A713:A719"/>
    <mergeCell ref="B713:B719"/>
    <mergeCell ref="A776:A782"/>
    <mergeCell ref="B776:B782"/>
    <mergeCell ref="A783:A789"/>
    <mergeCell ref="B783:B789"/>
    <mergeCell ref="A790:A796"/>
    <mergeCell ref="B790:B796"/>
    <mergeCell ref="A741:A768"/>
    <mergeCell ref="B741:B747"/>
    <mergeCell ref="B748:B754"/>
    <mergeCell ref="B755:B761"/>
    <mergeCell ref="B762:B768"/>
    <mergeCell ref="A769:A775"/>
    <mergeCell ref="B769:B775"/>
    <mergeCell ref="A846:A852"/>
    <mergeCell ref="B846:B852"/>
    <mergeCell ref="A825:A831"/>
    <mergeCell ref="B825:B831"/>
    <mergeCell ref="A832:A838"/>
    <mergeCell ref="B832:B838"/>
    <mergeCell ref="A839:A845"/>
    <mergeCell ref="B839:B845"/>
    <mergeCell ref="A797:A810"/>
    <mergeCell ref="B797:B803"/>
    <mergeCell ref="B804:B810"/>
    <mergeCell ref="A811:A817"/>
    <mergeCell ref="B811:B817"/>
    <mergeCell ref="A818:A824"/>
    <mergeCell ref="B818:B8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3" workbookViewId="0">
      <selection activeCell="B11" sqref="B11:G11"/>
    </sheetView>
  </sheetViews>
  <sheetFormatPr defaultRowHeight="15" x14ac:dyDescent="0.25"/>
  <cols>
    <col min="1" max="1" width="42.28515625" customWidth="1"/>
    <col min="2" max="2" width="18.5703125" customWidth="1"/>
    <col min="3" max="3" width="15.42578125" customWidth="1"/>
    <col min="4" max="4" width="16.85546875" customWidth="1"/>
    <col min="5" max="5" width="17.42578125" customWidth="1"/>
    <col min="6" max="6" width="16.5703125" customWidth="1"/>
    <col min="7" max="7" width="15.42578125" customWidth="1"/>
    <col min="8" max="8" width="16.85546875" customWidth="1"/>
    <col min="9" max="9" width="17" customWidth="1"/>
    <col min="10" max="10" width="14.140625" customWidth="1"/>
    <col min="11" max="11" width="17.7109375" customWidth="1"/>
    <col min="12" max="12" width="15.7109375" customWidth="1"/>
    <col min="13" max="13" width="14.85546875" customWidth="1"/>
    <col min="14" max="14" width="18.140625" customWidth="1"/>
    <col min="15" max="15" width="14.85546875" customWidth="1"/>
    <col min="16" max="17" width="15.5703125" customWidth="1"/>
    <col min="18" max="18" width="13.7109375" customWidth="1"/>
    <col min="19" max="19" width="12.7109375" customWidth="1"/>
    <col min="20" max="20" width="18.140625" customWidth="1"/>
    <col min="21" max="21" width="11.28515625" customWidth="1"/>
    <col min="22" max="22" width="15.85546875" customWidth="1"/>
    <col min="23" max="23" width="14.85546875" customWidth="1"/>
    <col min="257" max="257" width="42.28515625" customWidth="1"/>
    <col min="258" max="258" width="18.5703125" customWidth="1"/>
    <col min="259" max="259" width="15.42578125" customWidth="1"/>
    <col min="260" max="260" width="16.85546875" customWidth="1"/>
    <col min="261" max="261" width="17.42578125" customWidth="1"/>
    <col min="262" max="262" width="16.5703125" customWidth="1"/>
    <col min="263" max="263" width="15.42578125" customWidth="1"/>
    <col min="264" max="264" width="16.85546875" customWidth="1"/>
    <col min="265" max="265" width="17" customWidth="1"/>
    <col min="266" max="266" width="14.140625" customWidth="1"/>
    <col min="267" max="267" width="17.7109375" customWidth="1"/>
    <col min="268" max="268" width="15.7109375" customWidth="1"/>
    <col min="269" max="269" width="14.85546875" customWidth="1"/>
    <col min="270" max="270" width="18.140625" customWidth="1"/>
    <col min="271" max="271" width="14.85546875" customWidth="1"/>
    <col min="272" max="273" width="15.5703125" customWidth="1"/>
    <col min="274" max="274" width="13.7109375" customWidth="1"/>
    <col min="275" max="275" width="12.7109375" customWidth="1"/>
    <col min="276" max="276" width="18.140625" customWidth="1"/>
    <col min="277" max="277" width="11.28515625" customWidth="1"/>
    <col min="278" max="278" width="15.85546875" customWidth="1"/>
    <col min="279" max="279" width="14.85546875" customWidth="1"/>
    <col min="513" max="513" width="42.28515625" customWidth="1"/>
    <col min="514" max="514" width="18.5703125" customWidth="1"/>
    <col min="515" max="515" width="15.42578125" customWidth="1"/>
    <col min="516" max="516" width="16.85546875" customWidth="1"/>
    <col min="517" max="517" width="17.42578125" customWidth="1"/>
    <col min="518" max="518" width="16.5703125" customWidth="1"/>
    <col min="519" max="519" width="15.42578125" customWidth="1"/>
    <col min="520" max="520" width="16.85546875" customWidth="1"/>
    <col min="521" max="521" width="17" customWidth="1"/>
    <col min="522" max="522" width="14.140625" customWidth="1"/>
    <col min="523" max="523" width="17.7109375" customWidth="1"/>
    <col min="524" max="524" width="15.7109375" customWidth="1"/>
    <col min="525" max="525" width="14.85546875" customWidth="1"/>
    <col min="526" max="526" width="18.140625" customWidth="1"/>
    <col min="527" max="527" width="14.85546875" customWidth="1"/>
    <col min="528" max="529" width="15.5703125" customWidth="1"/>
    <col min="530" max="530" width="13.7109375" customWidth="1"/>
    <col min="531" max="531" width="12.7109375" customWidth="1"/>
    <col min="532" max="532" width="18.140625" customWidth="1"/>
    <col min="533" max="533" width="11.28515625" customWidth="1"/>
    <col min="534" max="534" width="15.85546875" customWidth="1"/>
    <col min="535" max="535" width="14.85546875" customWidth="1"/>
    <col min="769" max="769" width="42.28515625" customWidth="1"/>
    <col min="770" max="770" width="18.5703125" customWidth="1"/>
    <col min="771" max="771" width="15.42578125" customWidth="1"/>
    <col min="772" max="772" width="16.85546875" customWidth="1"/>
    <col min="773" max="773" width="17.42578125" customWidth="1"/>
    <col min="774" max="774" width="16.5703125" customWidth="1"/>
    <col min="775" max="775" width="15.42578125" customWidth="1"/>
    <col min="776" max="776" width="16.85546875" customWidth="1"/>
    <col min="777" max="777" width="17" customWidth="1"/>
    <col min="778" max="778" width="14.140625" customWidth="1"/>
    <col min="779" max="779" width="17.7109375" customWidth="1"/>
    <col min="780" max="780" width="15.7109375" customWidth="1"/>
    <col min="781" max="781" width="14.85546875" customWidth="1"/>
    <col min="782" max="782" width="18.140625" customWidth="1"/>
    <col min="783" max="783" width="14.85546875" customWidth="1"/>
    <col min="784" max="785" width="15.5703125" customWidth="1"/>
    <col min="786" max="786" width="13.7109375" customWidth="1"/>
    <col min="787" max="787" width="12.7109375" customWidth="1"/>
    <col min="788" max="788" width="18.140625" customWidth="1"/>
    <col min="789" max="789" width="11.28515625" customWidth="1"/>
    <col min="790" max="790" width="15.85546875" customWidth="1"/>
    <col min="791" max="791" width="14.85546875" customWidth="1"/>
    <col min="1025" max="1025" width="42.28515625" customWidth="1"/>
    <col min="1026" max="1026" width="18.5703125" customWidth="1"/>
    <col min="1027" max="1027" width="15.42578125" customWidth="1"/>
    <col min="1028" max="1028" width="16.85546875" customWidth="1"/>
    <col min="1029" max="1029" width="17.42578125" customWidth="1"/>
    <col min="1030" max="1030" width="16.5703125" customWidth="1"/>
    <col min="1031" max="1031" width="15.42578125" customWidth="1"/>
    <col min="1032" max="1032" width="16.85546875" customWidth="1"/>
    <col min="1033" max="1033" width="17" customWidth="1"/>
    <col min="1034" max="1034" width="14.140625" customWidth="1"/>
    <col min="1035" max="1035" width="17.7109375" customWidth="1"/>
    <col min="1036" max="1036" width="15.7109375" customWidth="1"/>
    <col min="1037" max="1037" width="14.85546875" customWidth="1"/>
    <col min="1038" max="1038" width="18.140625" customWidth="1"/>
    <col min="1039" max="1039" width="14.85546875" customWidth="1"/>
    <col min="1040" max="1041" width="15.5703125" customWidth="1"/>
    <col min="1042" max="1042" width="13.7109375" customWidth="1"/>
    <col min="1043" max="1043" width="12.7109375" customWidth="1"/>
    <col min="1044" max="1044" width="18.140625" customWidth="1"/>
    <col min="1045" max="1045" width="11.28515625" customWidth="1"/>
    <col min="1046" max="1046" width="15.85546875" customWidth="1"/>
    <col min="1047" max="1047" width="14.85546875" customWidth="1"/>
    <col min="1281" max="1281" width="42.28515625" customWidth="1"/>
    <col min="1282" max="1282" width="18.5703125" customWidth="1"/>
    <col min="1283" max="1283" width="15.42578125" customWidth="1"/>
    <col min="1284" max="1284" width="16.85546875" customWidth="1"/>
    <col min="1285" max="1285" width="17.42578125" customWidth="1"/>
    <col min="1286" max="1286" width="16.5703125" customWidth="1"/>
    <col min="1287" max="1287" width="15.42578125" customWidth="1"/>
    <col min="1288" max="1288" width="16.85546875" customWidth="1"/>
    <col min="1289" max="1289" width="17" customWidth="1"/>
    <col min="1290" max="1290" width="14.140625" customWidth="1"/>
    <col min="1291" max="1291" width="17.7109375" customWidth="1"/>
    <col min="1292" max="1292" width="15.7109375" customWidth="1"/>
    <col min="1293" max="1293" width="14.85546875" customWidth="1"/>
    <col min="1294" max="1294" width="18.140625" customWidth="1"/>
    <col min="1295" max="1295" width="14.85546875" customWidth="1"/>
    <col min="1296" max="1297" width="15.5703125" customWidth="1"/>
    <col min="1298" max="1298" width="13.7109375" customWidth="1"/>
    <col min="1299" max="1299" width="12.7109375" customWidth="1"/>
    <col min="1300" max="1300" width="18.140625" customWidth="1"/>
    <col min="1301" max="1301" width="11.28515625" customWidth="1"/>
    <col min="1302" max="1302" width="15.85546875" customWidth="1"/>
    <col min="1303" max="1303" width="14.85546875" customWidth="1"/>
    <col min="1537" max="1537" width="42.28515625" customWidth="1"/>
    <col min="1538" max="1538" width="18.5703125" customWidth="1"/>
    <col min="1539" max="1539" width="15.42578125" customWidth="1"/>
    <col min="1540" max="1540" width="16.85546875" customWidth="1"/>
    <col min="1541" max="1541" width="17.42578125" customWidth="1"/>
    <col min="1542" max="1542" width="16.5703125" customWidth="1"/>
    <col min="1543" max="1543" width="15.42578125" customWidth="1"/>
    <col min="1544" max="1544" width="16.85546875" customWidth="1"/>
    <col min="1545" max="1545" width="17" customWidth="1"/>
    <col min="1546" max="1546" width="14.140625" customWidth="1"/>
    <col min="1547" max="1547" width="17.7109375" customWidth="1"/>
    <col min="1548" max="1548" width="15.7109375" customWidth="1"/>
    <col min="1549" max="1549" width="14.85546875" customWidth="1"/>
    <col min="1550" max="1550" width="18.140625" customWidth="1"/>
    <col min="1551" max="1551" width="14.85546875" customWidth="1"/>
    <col min="1552" max="1553" width="15.5703125" customWidth="1"/>
    <col min="1554" max="1554" width="13.7109375" customWidth="1"/>
    <col min="1555" max="1555" width="12.7109375" customWidth="1"/>
    <col min="1556" max="1556" width="18.140625" customWidth="1"/>
    <col min="1557" max="1557" width="11.28515625" customWidth="1"/>
    <col min="1558" max="1558" width="15.85546875" customWidth="1"/>
    <col min="1559" max="1559" width="14.85546875" customWidth="1"/>
    <col min="1793" max="1793" width="42.28515625" customWidth="1"/>
    <col min="1794" max="1794" width="18.5703125" customWidth="1"/>
    <col min="1795" max="1795" width="15.42578125" customWidth="1"/>
    <col min="1796" max="1796" width="16.85546875" customWidth="1"/>
    <col min="1797" max="1797" width="17.42578125" customWidth="1"/>
    <col min="1798" max="1798" width="16.5703125" customWidth="1"/>
    <col min="1799" max="1799" width="15.42578125" customWidth="1"/>
    <col min="1800" max="1800" width="16.85546875" customWidth="1"/>
    <col min="1801" max="1801" width="17" customWidth="1"/>
    <col min="1802" max="1802" width="14.140625" customWidth="1"/>
    <col min="1803" max="1803" width="17.7109375" customWidth="1"/>
    <col min="1804" max="1804" width="15.7109375" customWidth="1"/>
    <col min="1805" max="1805" width="14.85546875" customWidth="1"/>
    <col min="1806" max="1806" width="18.140625" customWidth="1"/>
    <col min="1807" max="1807" width="14.85546875" customWidth="1"/>
    <col min="1808" max="1809" width="15.5703125" customWidth="1"/>
    <col min="1810" max="1810" width="13.7109375" customWidth="1"/>
    <col min="1811" max="1811" width="12.7109375" customWidth="1"/>
    <col min="1812" max="1812" width="18.140625" customWidth="1"/>
    <col min="1813" max="1813" width="11.28515625" customWidth="1"/>
    <col min="1814" max="1814" width="15.85546875" customWidth="1"/>
    <col min="1815" max="1815" width="14.85546875" customWidth="1"/>
    <col min="2049" max="2049" width="42.28515625" customWidth="1"/>
    <col min="2050" max="2050" width="18.5703125" customWidth="1"/>
    <col min="2051" max="2051" width="15.42578125" customWidth="1"/>
    <col min="2052" max="2052" width="16.85546875" customWidth="1"/>
    <col min="2053" max="2053" width="17.42578125" customWidth="1"/>
    <col min="2054" max="2054" width="16.5703125" customWidth="1"/>
    <col min="2055" max="2055" width="15.42578125" customWidth="1"/>
    <col min="2056" max="2056" width="16.85546875" customWidth="1"/>
    <col min="2057" max="2057" width="17" customWidth="1"/>
    <col min="2058" max="2058" width="14.140625" customWidth="1"/>
    <col min="2059" max="2059" width="17.7109375" customWidth="1"/>
    <col min="2060" max="2060" width="15.7109375" customWidth="1"/>
    <col min="2061" max="2061" width="14.85546875" customWidth="1"/>
    <col min="2062" max="2062" width="18.140625" customWidth="1"/>
    <col min="2063" max="2063" width="14.85546875" customWidth="1"/>
    <col min="2064" max="2065" width="15.5703125" customWidth="1"/>
    <col min="2066" max="2066" width="13.7109375" customWidth="1"/>
    <col min="2067" max="2067" width="12.7109375" customWidth="1"/>
    <col min="2068" max="2068" width="18.140625" customWidth="1"/>
    <col min="2069" max="2069" width="11.28515625" customWidth="1"/>
    <col min="2070" max="2070" width="15.85546875" customWidth="1"/>
    <col min="2071" max="2071" width="14.85546875" customWidth="1"/>
    <col min="2305" max="2305" width="42.28515625" customWidth="1"/>
    <col min="2306" max="2306" width="18.5703125" customWidth="1"/>
    <col min="2307" max="2307" width="15.42578125" customWidth="1"/>
    <col min="2308" max="2308" width="16.85546875" customWidth="1"/>
    <col min="2309" max="2309" width="17.42578125" customWidth="1"/>
    <col min="2310" max="2310" width="16.5703125" customWidth="1"/>
    <col min="2311" max="2311" width="15.42578125" customWidth="1"/>
    <col min="2312" max="2312" width="16.85546875" customWidth="1"/>
    <col min="2313" max="2313" width="17" customWidth="1"/>
    <col min="2314" max="2314" width="14.140625" customWidth="1"/>
    <col min="2315" max="2315" width="17.7109375" customWidth="1"/>
    <col min="2316" max="2316" width="15.7109375" customWidth="1"/>
    <col min="2317" max="2317" width="14.85546875" customWidth="1"/>
    <col min="2318" max="2318" width="18.140625" customWidth="1"/>
    <col min="2319" max="2319" width="14.85546875" customWidth="1"/>
    <col min="2320" max="2321" width="15.5703125" customWidth="1"/>
    <col min="2322" max="2322" width="13.7109375" customWidth="1"/>
    <col min="2323" max="2323" width="12.7109375" customWidth="1"/>
    <col min="2324" max="2324" width="18.140625" customWidth="1"/>
    <col min="2325" max="2325" width="11.28515625" customWidth="1"/>
    <col min="2326" max="2326" width="15.85546875" customWidth="1"/>
    <col min="2327" max="2327" width="14.85546875" customWidth="1"/>
    <col min="2561" max="2561" width="42.28515625" customWidth="1"/>
    <col min="2562" max="2562" width="18.5703125" customWidth="1"/>
    <col min="2563" max="2563" width="15.42578125" customWidth="1"/>
    <col min="2564" max="2564" width="16.85546875" customWidth="1"/>
    <col min="2565" max="2565" width="17.42578125" customWidth="1"/>
    <col min="2566" max="2566" width="16.5703125" customWidth="1"/>
    <col min="2567" max="2567" width="15.42578125" customWidth="1"/>
    <col min="2568" max="2568" width="16.85546875" customWidth="1"/>
    <col min="2569" max="2569" width="17" customWidth="1"/>
    <col min="2570" max="2570" width="14.140625" customWidth="1"/>
    <col min="2571" max="2571" width="17.7109375" customWidth="1"/>
    <col min="2572" max="2572" width="15.7109375" customWidth="1"/>
    <col min="2573" max="2573" width="14.85546875" customWidth="1"/>
    <col min="2574" max="2574" width="18.140625" customWidth="1"/>
    <col min="2575" max="2575" width="14.85546875" customWidth="1"/>
    <col min="2576" max="2577" width="15.5703125" customWidth="1"/>
    <col min="2578" max="2578" width="13.7109375" customWidth="1"/>
    <col min="2579" max="2579" width="12.7109375" customWidth="1"/>
    <col min="2580" max="2580" width="18.140625" customWidth="1"/>
    <col min="2581" max="2581" width="11.28515625" customWidth="1"/>
    <col min="2582" max="2582" width="15.85546875" customWidth="1"/>
    <col min="2583" max="2583" width="14.85546875" customWidth="1"/>
    <col min="2817" max="2817" width="42.28515625" customWidth="1"/>
    <col min="2818" max="2818" width="18.5703125" customWidth="1"/>
    <col min="2819" max="2819" width="15.42578125" customWidth="1"/>
    <col min="2820" max="2820" width="16.85546875" customWidth="1"/>
    <col min="2821" max="2821" width="17.42578125" customWidth="1"/>
    <col min="2822" max="2822" width="16.5703125" customWidth="1"/>
    <col min="2823" max="2823" width="15.42578125" customWidth="1"/>
    <col min="2824" max="2824" width="16.85546875" customWidth="1"/>
    <col min="2825" max="2825" width="17" customWidth="1"/>
    <col min="2826" max="2826" width="14.140625" customWidth="1"/>
    <col min="2827" max="2827" width="17.7109375" customWidth="1"/>
    <col min="2828" max="2828" width="15.7109375" customWidth="1"/>
    <col min="2829" max="2829" width="14.85546875" customWidth="1"/>
    <col min="2830" max="2830" width="18.140625" customWidth="1"/>
    <col min="2831" max="2831" width="14.85546875" customWidth="1"/>
    <col min="2832" max="2833" width="15.5703125" customWidth="1"/>
    <col min="2834" max="2834" width="13.7109375" customWidth="1"/>
    <col min="2835" max="2835" width="12.7109375" customWidth="1"/>
    <col min="2836" max="2836" width="18.140625" customWidth="1"/>
    <col min="2837" max="2837" width="11.28515625" customWidth="1"/>
    <col min="2838" max="2838" width="15.85546875" customWidth="1"/>
    <col min="2839" max="2839" width="14.85546875" customWidth="1"/>
    <col min="3073" max="3073" width="42.28515625" customWidth="1"/>
    <col min="3074" max="3074" width="18.5703125" customWidth="1"/>
    <col min="3075" max="3075" width="15.42578125" customWidth="1"/>
    <col min="3076" max="3076" width="16.85546875" customWidth="1"/>
    <col min="3077" max="3077" width="17.42578125" customWidth="1"/>
    <col min="3078" max="3078" width="16.5703125" customWidth="1"/>
    <col min="3079" max="3079" width="15.42578125" customWidth="1"/>
    <col min="3080" max="3080" width="16.85546875" customWidth="1"/>
    <col min="3081" max="3081" width="17" customWidth="1"/>
    <col min="3082" max="3082" width="14.140625" customWidth="1"/>
    <col min="3083" max="3083" width="17.7109375" customWidth="1"/>
    <col min="3084" max="3084" width="15.7109375" customWidth="1"/>
    <col min="3085" max="3085" width="14.85546875" customWidth="1"/>
    <col min="3086" max="3086" width="18.140625" customWidth="1"/>
    <col min="3087" max="3087" width="14.85546875" customWidth="1"/>
    <col min="3088" max="3089" width="15.5703125" customWidth="1"/>
    <col min="3090" max="3090" width="13.7109375" customWidth="1"/>
    <col min="3091" max="3091" width="12.7109375" customWidth="1"/>
    <col min="3092" max="3092" width="18.140625" customWidth="1"/>
    <col min="3093" max="3093" width="11.28515625" customWidth="1"/>
    <col min="3094" max="3094" width="15.85546875" customWidth="1"/>
    <col min="3095" max="3095" width="14.85546875" customWidth="1"/>
    <col min="3329" max="3329" width="42.28515625" customWidth="1"/>
    <col min="3330" max="3330" width="18.5703125" customWidth="1"/>
    <col min="3331" max="3331" width="15.42578125" customWidth="1"/>
    <col min="3332" max="3332" width="16.85546875" customWidth="1"/>
    <col min="3333" max="3333" width="17.42578125" customWidth="1"/>
    <col min="3334" max="3334" width="16.5703125" customWidth="1"/>
    <col min="3335" max="3335" width="15.42578125" customWidth="1"/>
    <col min="3336" max="3336" width="16.85546875" customWidth="1"/>
    <col min="3337" max="3337" width="17" customWidth="1"/>
    <col min="3338" max="3338" width="14.140625" customWidth="1"/>
    <col min="3339" max="3339" width="17.7109375" customWidth="1"/>
    <col min="3340" max="3340" width="15.7109375" customWidth="1"/>
    <col min="3341" max="3341" width="14.85546875" customWidth="1"/>
    <col min="3342" max="3342" width="18.140625" customWidth="1"/>
    <col min="3343" max="3343" width="14.85546875" customWidth="1"/>
    <col min="3344" max="3345" width="15.5703125" customWidth="1"/>
    <col min="3346" max="3346" width="13.7109375" customWidth="1"/>
    <col min="3347" max="3347" width="12.7109375" customWidth="1"/>
    <col min="3348" max="3348" width="18.140625" customWidth="1"/>
    <col min="3349" max="3349" width="11.28515625" customWidth="1"/>
    <col min="3350" max="3350" width="15.85546875" customWidth="1"/>
    <col min="3351" max="3351" width="14.85546875" customWidth="1"/>
    <col min="3585" max="3585" width="42.28515625" customWidth="1"/>
    <col min="3586" max="3586" width="18.5703125" customWidth="1"/>
    <col min="3587" max="3587" width="15.42578125" customWidth="1"/>
    <col min="3588" max="3588" width="16.85546875" customWidth="1"/>
    <col min="3589" max="3589" width="17.42578125" customWidth="1"/>
    <col min="3590" max="3590" width="16.5703125" customWidth="1"/>
    <col min="3591" max="3591" width="15.42578125" customWidth="1"/>
    <col min="3592" max="3592" width="16.85546875" customWidth="1"/>
    <col min="3593" max="3593" width="17" customWidth="1"/>
    <col min="3594" max="3594" width="14.140625" customWidth="1"/>
    <col min="3595" max="3595" width="17.7109375" customWidth="1"/>
    <col min="3596" max="3596" width="15.7109375" customWidth="1"/>
    <col min="3597" max="3597" width="14.85546875" customWidth="1"/>
    <col min="3598" max="3598" width="18.140625" customWidth="1"/>
    <col min="3599" max="3599" width="14.85546875" customWidth="1"/>
    <col min="3600" max="3601" width="15.5703125" customWidth="1"/>
    <col min="3602" max="3602" width="13.7109375" customWidth="1"/>
    <col min="3603" max="3603" width="12.7109375" customWidth="1"/>
    <col min="3604" max="3604" width="18.140625" customWidth="1"/>
    <col min="3605" max="3605" width="11.28515625" customWidth="1"/>
    <col min="3606" max="3606" width="15.85546875" customWidth="1"/>
    <col min="3607" max="3607" width="14.85546875" customWidth="1"/>
    <col min="3841" max="3841" width="42.28515625" customWidth="1"/>
    <col min="3842" max="3842" width="18.5703125" customWidth="1"/>
    <col min="3843" max="3843" width="15.42578125" customWidth="1"/>
    <col min="3844" max="3844" width="16.85546875" customWidth="1"/>
    <col min="3845" max="3845" width="17.42578125" customWidth="1"/>
    <col min="3846" max="3846" width="16.5703125" customWidth="1"/>
    <col min="3847" max="3847" width="15.42578125" customWidth="1"/>
    <col min="3848" max="3848" width="16.85546875" customWidth="1"/>
    <col min="3849" max="3849" width="17" customWidth="1"/>
    <col min="3850" max="3850" width="14.140625" customWidth="1"/>
    <col min="3851" max="3851" width="17.7109375" customWidth="1"/>
    <col min="3852" max="3852" width="15.7109375" customWidth="1"/>
    <col min="3853" max="3853" width="14.85546875" customWidth="1"/>
    <col min="3854" max="3854" width="18.140625" customWidth="1"/>
    <col min="3855" max="3855" width="14.85546875" customWidth="1"/>
    <col min="3856" max="3857" width="15.5703125" customWidth="1"/>
    <col min="3858" max="3858" width="13.7109375" customWidth="1"/>
    <col min="3859" max="3859" width="12.7109375" customWidth="1"/>
    <col min="3860" max="3860" width="18.140625" customWidth="1"/>
    <col min="3861" max="3861" width="11.28515625" customWidth="1"/>
    <col min="3862" max="3862" width="15.85546875" customWidth="1"/>
    <col min="3863" max="3863" width="14.85546875" customWidth="1"/>
    <col min="4097" max="4097" width="42.28515625" customWidth="1"/>
    <col min="4098" max="4098" width="18.5703125" customWidth="1"/>
    <col min="4099" max="4099" width="15.42578125" customWidth="1"/>
    <col min="4100" max="4100" width="16.85546875" customWidth="1"/>
    <col min="4101" max="4101" width="17.42578125" customWidth="1"/>
    <col min="4102" max="4102" width="16.5703125" customWidth="1"/>
    <col min="4103" max="4103" width="15.42578125" customWidth="1"/>
    <col min="4104" max="4104" width="16.85546875" customWidth="1"/>
    <col min="4105" max="4105" width="17" customWidth="1"/>
    <col min="4106" max="4106" width="14.140625" customWidth="1"/>
    <col min="4107" max="4107" width="17.7109375" customWidth="1"/>
    <col min="4108" max="4108" width="15.7109375" customWidth="1"/>
    <col min="4109" max="4109" width="14.85546875" customWidth="1"/>
    <col min="4110" max="4110" width="18.140625" customWidth="1"/>
    <col min="4111" max="4111" width="14.85546875" customWidth="1"/>
    <col min="4112" max="4113" width="15.5703125" customWidth="1"/>
    <col min="4114" max="4114" width="13.7109375" customWidth="1"/>
    <col min="4115" max="4115" width="12.7109375" customWidth="1"/>
    <col min="4116" max="4116" width="18.140625" customWidth="1"/>
    <col min="4117" max="4117" width="11.28515625" customWidth="1"/>
    <col min="4118" max="4118" width="15.85546875" customWidth="1"/>
    <col min="4119" max="4119" width="14.85546875" customWidth="1"/>
    <col min="4353" max="4353" width="42.28515625" customWidth="1"/>
    <col min="4354" max="4354" width="18.5703125" customWidth="1"/>
    <col min="4355" max="4355" width="15.42578125" customWidth="1"/>
    <col min="4356" max="4356" width="16.85546875" customWidth="1"/>
    <col min="4357" max="4357" width="17.42578125" customWidth="1"/>
    <col min="4358" max="4358" width="16.5703125" customWidth="1"/>
    <col min="4359" max="4359" width="15.42578125" customWidth="1"/>
    <col min="4360" max="4360" width="16.85546875" customWidth="1"/>
    <col min="4361" max="4361" width="17" customWidth="1"/>
    <col min="4362" max="4362" width="14.140625" customWidth="1"/>
    <col min="4363" max="4363" width="17.7109375" customWidth="1"/>
    <col min="4364" max="4364" width="15.7109375" customWidth="1"/>
    <col min="4365" max="4365" width="14.85546875" customWidth="1"/>
    <col min="4366" max="4366" width="18.140625" customWidth="1"/>
    <col min="4367" max="4367" width="14.85546875" customWidth="1"/>
    <col min="4368" max="4369" width="15.5703125" customWidth="1"/>
    <col min="4370" max="4370" width="13.7109375" customWidth="1"/>
    <col min="4371" max="4371" width="12.7109375" customWidth="1"/>
    <col min="4372" max="4372" width="18.140625" customWidth="1"/>
    <col min="4373" max="4373" width="11.28515625" customWidth="1"/>
    <col min="4374" max="4374" width="15.85546875" customWidth="1"/>
    <col min="4375" max="4375" width="14.85546875" customWidth="1"/>
    <col min="4609" max="4609" width="42.28515625" customWidth="1"/>
    <col min="4610" max="4610" width="18.5703125" customWidth="1"/>
    <col min="4611" max="4611" width="15.42578125" customWidth="1"/>
    <col min="4612" max="4612" width="16.85546875" customWidth="1"/>
    <col min="4613" max="4613" width="17.42578125" customWidth="1"/>
    <col min="4614" max="4614" width="16.5703125" customWidth="1"/>
    <col min="4615" max="4615" width="15.42578125" customWidth="1"/>
    <col min="4616" max="4616" width="16.85546875" customWidth="1"/>
    <col min="4617" max="4617" width="17" customWidth="1"/>
    <col min="4618" max="4618" width="14.140625" customWidth="1"/>
    <col min="4619" max="4619" width="17.7109375" customWidth="1"/>
    <col min="4620" max="4620" width="15.7109375" customWidth="1"/>
    <col min="4621" max="4621" width="14.85546875" customWidth="1"/>
    <col min="4622" max="4622" width="18.140625" customWidth="1"/>
    <col min="4623" max="4623" width="14.85546875" customWidth="1"/>
    <col min="4624" max="4625" width="15.5703125" customWidth="1"/>
    <col min="4626" max="4626" width="13.7109375" customWidth="1"/>
    <col min="4627" max="4627" width="12.7109375" customWidth="1"/>
    <col min="4628" max="4628" width="18.140625" customWidth="1"/>
    <col min="4629" max="4629" width="11.28515625" customWidth="1"/>
    <col min="4630" max="4630" width="15.85546875" customWidth="1"/>
    <col min="4631" max="4631" width="14.85546875" customWidth="1"/>
    <col min="4865" max="4865" width="42.28515625" customWidth="1"/>
    <col min="4866" max="4866" width="18.5703125" customWidth="1"/>
    <col min="4867" max="4867" width="15.42578125" customWidth="1"/>
    <col min="4868" max="4868" width="16.85546875" customWidth="1"/>
    <col min="4869" max="4869" width="17.42578125" customWidth="1"/>
    <col min="4870" max="4870" width="16.5703125" customWidth="1"/>
    <col min="4871" max="4871" width="15.42578125" customWidth="1"/>
    <col min="4872" max="4872" width="16.85546875" customWidth="1"/>
    <col min="4873" max="4873" width="17" customWidth="1"/>
    <col min="4874" max="4874" width="14.140625" customWidth="1"/>
    <col min="4875" max="4875" width="17.7109375" customWidth="1"/>
    <col min="4876" max="4876" width="15.7109375" customWidth="1"/>
    <col min="4877" max="4877" width="14.85546875" customWidth="1"/>
    <col min="4878" max="4878" width="18.140625" customWidth="1"/>
    <col min="4879" max="4879" width="14.85546875" customWidth="1"/>
    <col min="4880" max="4881" width="15.5703125" customWidth="1"/>
    <col min="4882" max="4882" width="13.7109375" customWidth="1"/>
    <col min="4883" max="4883" width="12.7109375" customWidth="1"/>
    <col min="4884" max="4884" width="18.140625" customWidth="1"/>
    <col min="4885" max="4885" width="11.28515625" customWidth="1"/>
    <col min="4886" max="4886" width="15.85546875" customWidth="1"/>
    <col min="4887" max="4887" width="14.85546875" customWidth="1"/>
    <col min="5121" max="5121" width="42.28515625" customWidth="1"/>
    <col min="5122" max="5122" width="18.5703125" customWidth="1"/>
    <col min="5123" max="5123" width="15.42578125" customWidth="1"/>
    <col min="5124" max="5124" width="16.85546875" customWidth="1"/>
    <col min="5125" max="5125" width="17.42578125" customWidth="1"/>
    <col min="5126" max="5126" width="16.5703125" customWidth="1"/>
    <col min="5127" max="5127" width="15.42578125" customWidth="1"/>
    <col min="5128" max="5128" width="16.85546875" customWidth="1"/>
    <col min="5129" max="5129" width="17" customWidth="1"/>
    <col min="5130" max="5130" width="14.140625" customWidth="1"/>
    <col min="5131" max="5131" width="17.7109375" customWidth="1"/>
    <col min="5132" max="5132" width="15.7109375" customWidth="1"/>
    <col min="5133" max="5133" width="14.85546875" customWidth="1"/>
    <col min="5134" max="5134" width="18.140625" customWidth="1"/>
    <col min="5135" max="5135" width="14.85546875" customWidth="1"/>
    <col min="5136" max="5137" width="15.5703125" customWidth="1"/>
    <col min="5138" max="5138" width="13.7109375" customWidth="1"/>
    <col min="5139" max="5139" width="12.7109375" customWidth="1"/>
    <col min="5140" max="5140" width="18.140625" customWidth="1"/>
    <col min="5141" max="5141" width="11.28515625" customWidth="1"/>
    <col min="5142" max="5142" width="15.85546875" customWidth="1"/>
    <col min="5143" max="5143" width="14.85546875" customWidth="1"/>
    <col min="5377" max="5377" width="42.28515625" customWidth="1"/>
    <col min="5378" max="5378" width="18.5703125" customWidth="1"/>
    <col min="5379" max="5379" width="15.42578125" customWidth="1"/>
    <col min="5380" max="5380" width="16.85546875" customWidth="1"/>
    <col min="5381" max="5381" width="17.42578125" customWidth="1"/>
    <col min="5382" max="5382" width="16.5703125" customWidth="1"/>
    <col min="5383" max="5383" width="15.42578125" customWidth="1"/>
    <col min="5384" max="5384" width="16.85546875" customWidth="1"/>
    <col min="5385" max="5385" width="17" customWidth="1"/>
    <col min="5386" max="5386" width="14.140625" customWidth="1"/>
    <col min="5387" max="5387" width="17.7109375" customWidth="1"/>
    <col min="5388" max="5388" width="15.7109375" customWidth="1"/>
    <col min="5389" max="5389" width="14.85546875" customWidth="1"/>
    <col min="5390" max="5390" width="18.140625" customWidth="1"/>
    <col min="5391" max="5391" width="14.85546875" customWidth="1"/>
    <col min="5392" max="5393" width="15.5703125" customWidth="1"/>
    <col min="5394" max="5394" width="13.7109375" customWidth="1"/>
    <col min="5395" max="5395" width="12.7109375" customWidth="1"/>
    <col min="5396" max="5396" width="18.140625" customWidth="1"/>
    <col min="5397" max="5397" width="11.28515625" customWidth="1"/>
    <col min="5398" max="5398" width="15.85546875" customWidth="1"/>
    <col min="5399" max="5399" width="14.85546875" customWidth="1"/>
    <col min="5633" max="5633" width="42.28515625" customWidth="1"/>
    <col min="5634" max="5634" width="18.5703125" customWidth="1"/>
    <col min="5635" max="5635" width="15.42578125" customWidth="1"/>
    <col min="5636" max="5636" width="16.85546875" customWidth="1"/>
    <col min="5637" max="5637" width="17.42578125" customWidth="1"/>
    <col min="5638" max="5638" width="16.5703125" customWidth="1"/>
    <col min="5639" max="5639" width="15.42578125" customWidth="1"/>
    <col min="5640" max="5640" width="16.85546875" customWidth="1"/>
    <col min="5641" max="5641" width="17" customWidth="1"/>
    <col min="5642" max="5642" width="14.140625" customWidth="1"/>
    <col min="5643" max="5643" width="17.7109375" customWidth="1"/>
    <col min="5644" max="5644" width="15.7109375" customWidth="1"/>
    <col min="5645" max="5645" width="14.85546875" customWidth="1"/>
    <col min="5646" max="5646" width="18.140625" customWidth="1"/>
    <col min="5647" max="5647" width="14.85546875" customWidth="1"/>
    <col min="5648" max="5649" width="15.5703125" customWidth="1"/>
    <col min="5650" max="5650" width="13.7109375" customWidth="1"/>
    <col min="5651" max="5651" width="12.7109375" customWidth="1"/>
    <col min="5652" max="5652" width="18.140625" customWidth="1"/>
    <col min="5653" max="5653" width="11.28515625" customWidth="1"/>
    <col min="5654" max="5654" width="15.85546875" customWidth="1"/>
    <col min="5655" max="5655" width="14.85546875" customWidth="1"/>
    <col min="5889" max="5889" width="42.28515625" customWidth="1"/>
    <col min="5890" max="5890" width="18.5703125" customWidth="1"/>
    <col min="5891" max="5891" width="15.42578125" customWidth="1"/>
    <col min="5892" max="5892" width="16.85546875" customWidth="1"/>
    <col min="5893" max="5893" width="17.42578125" customWidth="1"/>
    <col min="5894" max="5894" width="16.5703125" customWidth="1"/>
    <col min="5895" max="5895" width="15.42578125" customWidth="1"/>
    <col min="5896" max="5896" width="16.85546875" customWidth="1"/>
    <col min="5897" max="5897" width="17" customWidth="1"/>
    <col min="5898" max="5898" width="14.140625" customWidth="1"/>
    <col min="5899" max="5899" width="17.7109375" customWidth="1"/>
    <col min="5900" max="5900" width="15.7109375" customWidth="1"/>
    <col min="5901" max="5901" width="14.85546875" customWidth="1"/>
    <col min="5902" max="5902" width="18.140625" customWidth="1"/>
    <col min="5903" max="5903" width="14.85546875" customWidth="1"/>
    <col min="5904" max="5905" width="15.5703125" customWidth="1"/>
    <col min="5906" max="5906" width="13.7109375" customWidth="1"/>
    <col min="5907" max="5907" width="12.7109375" customWidth="1"/>
    <col min="5908" max="5908" width="18.140625" customWidth="1"/>
    <col min="5909" max="5909" width="11.28515625" customWidth="1"/>
    <col min="5910" max="5910" width="15.85546875" customWidth="1"/>
    <col min="5911" max="5911" width="14.85546875" customWidth="1"/>
    <col min="6145" max="6145" width="42.28515625" customWidth="1"/>
    <col min="6146" max="6146" width="18.5703125" customWidth="1"/>
    <col min="6147" max="6147" width="15.42578125" customWidth="1"/>
    <col min="6148" max="6148" width="16.85546875" customWidth="1"/>
    <col min="6149" max="6149" width="17.42578125" customWidth="1"/>
    <col min="6150" max="6150" width="16.5703125" customWidth="1"/>
    <col min="6151" max="6151" width="15.42578125" customWidth="1"/>
    <col min="6152" max="6152" width="16.85546875" customWidth="1"/>
    <col min="6153" max="6153" width="17" customWidth="1"/>
    <col min="6154" max="6154" width="14.140625" customWidth="1"/>
    <col min="6155" max="6155" width="17.7109375" customWidth="1"/>
    <col min="6156" max="6156" width="15.7109375" customWidth="1"/>
    <col min="6157" max="6157" width="14.85546875" customWidth="1"/>
    <col min="6158" max="6158" width="18.140625" customWidth="1"/>
    <col min="6159" max="6159" width="14.85546875" customWidth="1"/>
    <col min="6160" max="6161" width="15.5703125" customWidth="1"/>
    <col min="6162" max="6162" width="13.7109375" customWidth="1"/>
    <col min="6163" max="6163" width="12.7109375" customWidth="1"/>
    <col min="6164" max="6164" width="18.140625" customWidth="1"/>
    <col min="6165" max="6165" width="11.28515625" customWidth="1"/>
    <col min="6166" max="6166" width="15.85546875" customWidth="1"/>
    <col min="6167" max="6167" width="14.85546875" customWidth="1"/>
    <col min="6401" max="6401" width="42.28515625" customWidth="1"/>
    <col min="6402" max="6402" width="18.5703125" customWidth="1"/>
    <col min="6403" max="6403" width="15.42578125" customWidth="1"/>
    <col min="6404" max="6404" width="16.85546875" customWidth="1"/>
    <col min="6405" max="6405" width="17.42578125" customWidth="1"/>
    <col min="6406" max="6406" width="16.5703125" customWidth="1"/>
    <col min="6407" max="6407" width="15.42578125" customWidth="1"/>
    <col min="6408" max="6408" width="16.85546875" customWidth="1"/>
    <col min="6409" max="6409" width="17" customWidth="1"/>
    <col min="6410" max="6410" width="14.140625" customWidth="1"/>
    <col min="6411" max="6411" width="17.7109375" customWidth="1"/>
    <col min="6412" max="6412" width="15.7109375" customWidth="1"/>
    <col min="6413" max="6413" width="14.85546875" customWidth="1"/>
    <col min="6414" max="6414" width="18.140625" customWidth="1"/>
    <col min="6415" max="6415" width="14.85546875" customWidth="1"/>
    <col min="6416" max="6417" width="15.5703125" customWidth="1"/>
    <col min="6418" max="6418" width="13.7109375" customWidth="1"/>
    <col min="6419" max="6419" width="12.7109375" customWidth="1"/>
    <col min="6420" max="6420" width="18.140625" customWidth="1"/>
    <col min="6421" max="6421" width="11.28515625" customWidth="1"/>
    <col min="6422" max="6422" width="15.85546875" customWidth="1"/>
    <col min="6423" max="6423" width="14.85546875" customWidth="1"/>
    <col min="6657" max="6657" width="42.28515625" customWidth="1"/>
    <col min="6658" max="6658" width="18.5703125" customWidth="1"/>
    <col min="6659" max="6659" width="15.42578125" customWidth="1"/>
    <col min="6660" max="6660" width="16.85546875" customWidth="1"/>
    <col min="6661" max="6661" width="17.42578125" customWidth="1"/>
    <col min="6662" max="6662" width="16.5703125" customWidth="1"/>
    <col min="6663" max="6663" width="15.42578125" customWidth="1"/>
    <col min="6664" max="6664" width="16.85546875" customWidth="1"/>
    <col min="6665" max="6665" width="17" customWidth="1"/>
    <col min="6666" max="6666" width="14.140625" customWidth="1"/>
    <col min="6667" max="6667" width="17.7109375" customWidth="1"/>
    <col min="6668" max="6668" width="15.7109375" customWidth="1"/>
    <col min="6669" max="6669" width="14.85546875" customWidth="1"/>
    <col min="6670" max="6670" width="18.140625" customWidth="1"/>
    <col min="6671" max="6671" width="14.85546875" customWidth="1"/>
    <col min="6672" max="6673" width="15.5703125" customWidth="1"/>
    <col min="6674" max="6674" width="13.7109375" customWidth="1"/>
    <col min="6675" max="6675" width="12.7109375" customWidth="1"/>
    <col min="6676" max="6676" width="18.140625" customWidth="1"/>
    <col min="6677" max="6677" width="11.28515625" customWidth="1"/>
    <col min="6678" max="6678" width="15.85546875" customWidth="1"/>
    <col min="6679" max="6679" width="14.85546875" customWidth="1"/>
    <col min="6913" max="6913" width="42.28515625" customWidth="1"/>
    <col min="6914" max="6914" width="18.5703125" customWidth="1"/>
    <col min="6915" max="6915" width="15.42578125" customWidth="1"/>
    <col min="6916" max="6916" width="16.85546875" customWidth="1"/>
    <col min="6917" max="6917" width="17.42578125" customWidth="1"/>
    <col min="6918" max="6918" width="16.5703125" customWidth="1"/>
    <col min="6919" max="6919" width="15.42578125" customWidth="1"/>
    <col min="6920" max="6920" width="16.85546875" customWidth="1"/>
    <col min="6921" max="6921" width="17" customWidth="1"/>
    <col min="6922" max="6922" width="14.140625" customWidth="1"/>
    <col min="6923" max="6923" width="17.7109375" customWidth="1"/>
    <col min="6924" max="6924" width="15.7109375" customWidth="1"/>
    <col min="6925" max="6925" width="14.85546875" customWidth="1"/>
    <col min="6926" max="6926" width="18.140625" customWidth="1"/>
    <col min="6927" max="6927" width="14.85546875" customWidth="1"/>
    <col min="6928" max="6929" width="15.5703125" customWidth="1"/>
    <col min="6930" max="6930" width="13.7109375" customWidth="1"/>
    <col min="6931" max="6931" width="12.7109375" customWidth="1"/>
    <col min="6932" max="6932" width="18.140625" customWidth="1"/>
    <col min="6933" max="6933" width="11.28515625" customWidth="1"/>
    <col min="6934" max="6934" width="15.85546875" customWidth="1"/>
    <col min="6935" max="6935" width="14.85546875" customWidth="1"/>
    <col min="7169" max="7169" width="42.28515625" customWidth="1"/>
    <col min="7170" max="7170" width="18.5703125" customWidth="1"/>
    <col min="7171" max="7171" width="15.42578125" customWidth="1"/>
    <col min="7172" max="7172" width="16.85546875" customWidth="1"/>
    <col min="7173" max="7173" width="17.42578125" customWidth="1"/>
    <col min="7174" max="7174" width="16.5703125" customWidth="1"/>
    <col min="7175" max="7175" width="15.42578125" customWidth="1"/>
    <col min="7176" max="7176" width="16.85546875" customWidth="1"/>
    <col min="7177" max="7177" width="17" customWidth="1"/>
    <col min="7178" max="7178" width="14.140625" customWidth="1"/>
    <col min="7179" max="7179" width="17.7109375" customWidth="1"/>
    <col min="7180" max="7180" width="15.7109375" customWidth="1"/>
    <col min="7181" max="7181" width="14.85546875" customWidth="1"/>
    <col min="7182" max="7182" width="18.140625" customWidth="1"/>
    <col min="7183" max="7183" width="14.85546875" customWidth="1"/>
    <col min="7184" max="7185" width="15.5703125" customWidth="1"/>
    <col min="7186" max="7186" width="13.7109375" customWidth="1"/>
    <col min="7187" max="7187" width="12.7109375" customWidth="1"/>
    <col min="7188" max="7188" width="18.140625" customWidth="1"/>
    <col min="7189" max="7189" width="11.28515625" customWidth="1"/>
    <col min="7190" max="7190" width="15.85546875" customWidth="1"/>
    <col min="7191" max="7191" width="14.85546875" customWidth="1"/>
    <col min="7425" max="7425" width="42.28515625" customWidth="1"/>
    <col min="7426" max="7426" width="18.5703125" customWidth="1"/>
    <col min="7427" max="7427" width="15.42578125" customWidth="1"/>
    <col min="7428" max="7428" width="16.85546875" customWidth="1"/>
    <col min="7429" max="7429" width="17.42578125" customWidth="1"/>
    <col min="7430" max="7430" width="16.5703125" customWidth="1"/>
    <col min="7431" max="7431" width="15.42578125" customWidth="1"/>
    <col min="7432" max="7432" width="16.85546875" customWidth="1"/>
    <col min="7433" max="7433" width="17" customWidth="1"/>
    <col min="7434" max="7434" width="14.140625" customWidth="1"/>
    <col min="7435" max="7435" width="17.7109375" customWidth="1"/>
    <col min="7436" max="7436" width="15.7109375" customWidth="1"/>
    <col min="7437" max="7437" width="14.85546875" customWidth="1"/>
    <col min="7438" max="7438" width="18.140625" customWidth="1"/>
    <col min="7439" max="7439" width="14.85546875" customWidth="1"/>
    <col min="7440" max="7441" width="15.5703125" customWidth="1"/>
    <col min="7442" max="7442" width="13.7109375" customWidth="1"/>
    <col min="7443" max="7443" width="12.7109375" customWidth="1"/>
    <col min="7444" max="7444" width="18.140625" customWidth="1"/>
    <col min="7445" max="7445" width="11.28515625" customWidth="1"/>
    <col min="7446" max="7446" width="15.85546875" customWidth="1"/>
    <col min="7447" max="7447" width="14.85546875" customWidth="1"/>
    <col min="7681" max="7681" width="42.28515625" customWidth="1"/>
    <col min="7682" max="7682" width="18.5703125" customWidth="1"/>
    <col min="7683" max="7683" width="15.42578125" customWidth="1"/>
    <col min="7684" max="7684" width="16.85546875" customWidth="1"/>
    <col min="7685" max="7685" width="17.42578125" customWidth="1"/>
    <col min="7686" max="7686" width="16.5703125" customWidth="1"/>
    <col min="7687" max="7687" width="15.42578125" customWidth="1"/>
    <col min="7688" max="7688" width="16.85546875" customWidth="1"/>
    <col min="7689" max="7689" width="17" customWidth="1"/>
    <col min="7690" max="7690" width="14.140625" customWidth="1"/>
    <col min="7691" max="7691" width="17.7109375" customWidth="1"/>
    <col min="7692" max="7692" width="15.7109375" customWidth="1"/>
    <col min="7693" max="7693" width="14.85546875" customWidth="1"/>
    <col min="7694" max="7694" width="18.140625" customWidth="1"/>
    <col min="7695" max="7695" width="14.85546875" customWidth="1"/>
    <col min="7696" max="7697" width="15.5703125" customWidth="1"/>
    <col min="7698" max="7698" width="13.7109375" customWidth="1"/>
    <col min="7699" max="7699" width="12.7109375" customWidth="1"/>
    <col min="7700" max="7700" width="18.140625" customWidth="1"/>
    <col min="7701" max="7701" width="11.28515625" customWidth="1"/>
    <col min="7702" max="7702" width="15.85546875" customWidth="1"/>
    <col min="7703" max="7703" width="14.85546875" customWidth="1"/>
    <col min="7937" max="7937" width="42.28515625" customWidth="1"/>
    <col min="7938" max="7938" width="18.5703125" customWidth="1"/>
    <col min="7939" max="7939" width="15.42578125" customWidth="1"/>
    <col min="7940" max="7940" width="16.85546875" customWidth="1"/>
    <col min="7941" max="7941" width="17.42578125" customWidth="1"/>
    <col min="7942" max="7942" width="16.5703125" customWidth="1"/>
    <col min="7943" max="7943" width="15.42578125" customWidth="1"/>
    <col min="7944" max="7944" width="16.85546875" customWidth="1"/>
    <col min="7945" max="7945" width="17" customWidth="1"/>
    <col min="7946" max="7946" width="14.140625" customWidth="1"/>
    <col min="7947" max="7947" width="17.7109375" customWidth="1"/>
    <col min="7948" max="7948" width="15.7109375" customWidth="1"/>
    <col min="7949" max="7949" width="14.85546875" customWidth="1"/>
    <col min="7950" max="7950" width="18.140625" customWidth="1"/>
    <col min="7951" max="7951" width="14.85546875" customWidth="1"/>
    <col min="7952" max="7953" width="15.5703125" customWidth="1"/>
    <col min="7954" max="7954" width="13.7109375" customWidth="1"/>
    <col min="7955" max="7955" width="12.7109375" customWidth="1"/>
    <col min="7956" max="7956" width="18.140625" customWidth="1"/>
    <col min="7957" max="7957" width="11.28515625" customWidth="1"/>
    <col min="7958" max="7958" width="15.85546875" customWidth="1"/>
    <col min="7959" max="7959" width="14.85546875" customWidth="1"/>
    <col min="8193" max="8193" width="42.28515625" customWidth="1"/>
    <col min="8194" max="8194" width="18.5703125" customWidth="1"/>
    <col min="8195" max="8195" width="15.42578125" customWidth="1"/>
    <col min="8196" max="8196" width="16.85546875" customWidth="1"/>
    <col min="8197" max="8197" width="17.42578125" customWidth="1"/>
    <col min="8198" max="8198" width="16.5703125" customWidth="1"/>
    <col min="8199" max="8199" width="15.42578125" customWidth="1"/>
    <col min="8200" max="8200" width="16.85546875" customWidth="1"/>
    <col min="8201" max="8201" width="17" customWidth="1"/>
    <col min="8202" max="8202" width="14.140625" customWidth="1"/>
    <col min="8203" max="8203" width="17.7109375" customWidth="1"/>
    <col min="8204" max="8204" width="15.7109375" customWidth="1"/>
    <col min="8205" max="8205" width="14.85546875" customWidth="1"/>
    <col min="8206" max="8206" width="18.140625" customWidth="1"/>
    <col min="8207" max="8207" width="14.85546875" customWidth="1"/>
    <col min="8208" max="8209" width="15.5703125" customWidth="1"/>
    <col min="8210" max="8210" width="13.7109375" customWidth="1"/>
    <col min="8211" max="8211" width="12.7109375" customWidth="1"/>
    <col min="8212" max="8212" width="18.140625" customWidth="1"/>
    <col min="8213" max="8213" width="11.28515625" customWidth="1"/>
    <col min="8214" max="8214" width="15.85546875" customWidth="1"/>
    <col min="8215" max="8215" width="14.85546875" customWidth="1"/>
    <col min="8449" max="8449" width="42.28515625" customWidth="1"/>
    <col min="8450" max="8450" width="18.5703125" customWidth="1"/>
    <col min="8451" max="8451" width="15.42578125" customWidth="1"/>
    <col min="8452" max="8452" width="16.85546875" customWidth="1"/>
    <col min="8453" max="8453" width="17.42578125" customWidth="1"/>
    <col min="8454" max="8454" width="16.5703125" customWidth="1"/>
    <col min="8455" max="8455" width="15.42578125" customWidth="1"/>
    <col min="8456" max="8456" width="16.85546875" customWidth="1"/>
    <col min="8457" max="8457" width="17" customWidth="1"/>
    <col min="8458" max="8458" width="14.140625" customWidth="1"/>
    <col min="8459" max="8459" width="17.7109375" customWidth="1"/>
    <col min="8460" max="8460" width="15.7109375" customWidth="1"/>
    <col min="8461" max="8461" width="14.85546875" customWidth="1"/>
    <col min="8462" max="8462" width="18.140625" customWidth="1"/>
    <col min="8463" max="8463" width="14.85546875" customWidth="1"/>
    <col min="8464" max="8465" width="15.5703125" customWidth="1"/>
    <col min="8466" max="8466" width="13.7109375" customWidth="1"/>
    <col min="8467" max="8467" width="12.7109375" customWidth="1"/>
    <col min="8468" max="8468" width="18.140625" customWidth="1"/>
    <col min="8469" max="8469" width="11.28515625" customWidth="1"/>
    <col min="8470" max="8470" width="15.85546875" customWidth="1"/>
    <col min="8471" max="8471" width="14.85546875" customWidth="1"/>
    <col min="8705" max="8705" width="42.28515625" customWidth="1"/>
    <col min="8706" max="8706" width="18.5703125" customWidth="1"/>
    <col min="8707" max="8707" width="15.42578125" customWidth="1"/>
    <col min="8708" max="8708" width="16.85546875" customWidth="1"/>
    <col min="8709" max="8709" width="17.42578125" customWidth="1"/>
    <col min="8710" max="8710" width="16.5703125" customWidth="1"/>
    <col min="8711" max="8711" width="15.42578125" customWidth="1"/>
    <col min="8712" max="8712" width="16.85546875" customWidth="1"/>
    <col min="8713" max="8713" width="17" customWidth="1"/>
    <col min="8714" max="8714" width="14.140625" customWidth="1"/>
    <col min="8715" max="8715" width="17.7109375" customWidth="1"/>
    <col min="8716" max="8716" width="15.7109375" customWidth="1"/>
    <col min="8717" max="8717" width="14.85546875" customWidth="1"/>
    <col min="8718" max="8718" width="18.140625" customWidth="1"/>
    <col min="8719" max="8719" width="14.85546875" customWidth="1"/>
    <col min="8720" max="8721" width="15.5703125" customWidth="1"/>
    <col min="8722" max="8722" width="13.7109375" customWidth="1"/>
    <col min="8723" max="8723" width="12.7109375" customWidth="1"/>
    <col min="8724" max="8724" width="18.140625" customWidth="1"/>
    <col min="8725" max="8725" width="11.28515625" customWidth="1"/>
    <col min="8726" max="8726" width="15.85546875" customWidth="1"/>
    <col min="8727" max="8727" width="14.85546875" customWidth="1"/>
    <col min="8961" max="8961" width="42.28515625" customWidth="1"/>
    <col min="8962" max="8962" width="18.5703125" customWidth="1"/>
    <col min="8963" max="8963" width="15.42578125" customWidth="1"/>
    <col min="8964" max="8964" width="16.85546875" customWidth="1"/>
    <col min="8965" max="8965" width="17.42578125" customWidth="1"/>
    <col min="8966" max="8966" width="16.5703125" customWidth="1"/>
    <col min="8967" max="8967" width="15.42578125" customWidth="1"/>
    <col min="8968" max="8968" width="16.85546875" customWidth="1"/>
    <col min="8969" max="8969" width="17" customWidth="1"/>
    <col min="8970" max="8970" width="14.140625" customWidth="1"/>
    <col min="8971" max="8971" width="17.7109375" customWidth="1"/>
    <col min="8972" max="8972" width="15.7109375" customWidth="1"/>
    <col min="8973" max="8973" width="14.85546875" customWidth="1"/>
    <col min="8974" max="8974" width="18.140625" customWidth="1"/>
    <col min="8975" max="8975" width="14.85546875" customWidth="1"/>
    <col min="8976" max="8977" width="15.5703125" customWidth="1"/>
    <col min="8978" max="8978" width="13.7109375" customWidth="1"/>
    <col min="8979" max="8979" width="12.7109375" customWidth="1"/>
    <col min="8980" max="8980" width="18.140625" customWidth="1"/>
    <col min="8981" max="8981" width="11.28515625" customWidth="1"/>
    <col min="8982" max="8982" width="15.85546875" customWidth="1"/>
    <col min="8983" max="8983" width="14.85546875" customWidth="1"/>
    <col min="9217" max="9217" width="42.28515625" customWidth="1"/>
    <col min="9218" max="9218" width="18.5703125" customWidth="1"/>
    <col min="9219" max="9219" width="15.42578125" customWidth="1"/>
    <col min="9220" max="9220" width="16.85546875" customWidth="1"/>
    <col min="9221" max="9221" width="17.42578125" customWidth="1"/>
    <col min="9222" max="9222" width="16.5703125" customWidth="1"/>
    <col min="9223" max="9223" width="15.42578125" customWidth="1"/>
    <col min="9224" max="9224" width="16.85546875" customWidth="1"/>
    <col min="9225" max="9225" width="17" customWidth="1"/>
    <col min="9226" max="9226" width="14.140625" customWidth="1"/>
    <col min="9227" max="9227" width="17.7109375" customWidth="1"/>
    <col min="9228" max="9228" width="15.7109375" customWidth="1"/>
    <col min="9229" max="9229" width="14.85546875" customWidth="1"/>
    <col min="9230" max="9230" width="18.140625" customWidth="1"/>
    <col min="9231" max="9231" width="14.85546875" customWidth="1"/>
    <col min="9232" max="9233" width="15.5703125" customWidth="1"/>
    <col min="9234" max="9234" width="13.7109375" customWidth="1"/>
    <col min="9235" max="9235" width="12.7109375" customWidth="1"/>
    <col min="9236" max="9236" width="18.140625" customWidth="1"/>
    <col min="9237" max="9237" width="11.28515625" customWidth="1"/>
    <col min="9238" max="9238" width="15.85546875" customWidth="1"/>
    <col min="9239" max="9239" width="14.85546875" customWidth="1"/>
    <col min="9473" max="9473" width="42.28515625" customWidth="1"/>
    <col min="9474" max="9474" width="18.5703125" customWidth="1"/>
    <col min="9475" max="9475" width="15.42578125" customWidth="1"/>
    <col min="9476" max="9476" width="16.85546875" customWidth="1"/>
    <col min="9477" max="9477" width="17.42578125" customWidth="1"/>
    <col min="9478" max="9478" width="16.5703125" customWidth="1"/>
    <col min="9479" max="9479" width="15.42578125" customWidth="1"/>
    <col min="9480" max="9480" width="16.85546875" customWidth="1"/>
    <col min="9481" max="9481" width="17" customWidth="1"/>
    <col min="9482" max="9482" width="14.140625" customWidth="1"/>
    <col min="9483" max="9483" width="17.7109375" customWidth="1"/>
    <col min="9484" max="9484" width="15.7109375" customWidth="1"/>
    <col min="9485" max="9485" width="14.85546875" customWidth="1"/>
    <col min="9486" max="9486" width="18.140625" customWidth="1"/>
    <col min="9487" max="9487" width="14.85546875" customWidth="1"/>
    <col min="9488" max="9489" width="15.5703125" customWidth="1"/>
    <col min="9490" max="9490" width="13.7109375" customWidth="1"/>
    <col min="9491" max="9491" width="12.7109375" customWidth="1"/>
    <col min="9492" max="9492" width="18.140625" customWidth="1"/>
    <col min="9493" max="9493" width="11.28515625" customWidth="1"/>
    <col min="9494" max="9494" width="15.85546875" customWidth="1"/>
    <col min="9495" max="9495" width="14.85546875" customWidth="1"/>
    <col min="9729" max="9729" width="42.28515625" customWidth="1"/>
    <col min="9730" max="9730" width="18.5703125" customWidth="1"/>
    <col min="9731" max="9731" width="15.42578125" customWidth="1"/>
    <col min="9732" max="9732" width="16.85546875" customWidth="1"/>
    <col min="9733" max="9733" width="17.42578125" customWidth="1"/>
    <col min="9734" max="9734" width="16.5703125" customWidth="1"/>
    <col min="9735" max="9735" width="15.42578125" customWidth="1"/>
    <col min="9736" max="9736" width="16.85546875" customWidth="1"/>
    <col min="9737" max="9737" width="17" customWidth="1"/>
    <col min="9738" max="9738" width="14.140625" customWidth="1"/>
    <col min="9739" max="9739" width="17.7109375" customWidth="1"/>
    <col min="9740" max="9740" width="15.7109375" customWidth="1"/>
    <col min="9741" max="9741" width="14.85546875" customWidth="1"/>
    <col min="9742" max="9742" width="18.140625" customWidth="1"/>
    <col min="9743" max="9743" width="14.85546875" customWidth="1"/>
    <col min="9744" max="9745" width="15.5703125" customWidth="1"/>
    <col min="9746" max="9746" width="13.7109375" customWidth="1"/>
    <col min="9747" max="9747" width="12.7109375" customWidth="1"/>
    <col min="9748" max="9748" width="18.140625" customWidth="1"/>
    <col min="9749" max="9749" width="11.28515625" customWidth="1"/>
    <col min="9750" max="9750" width="15.85546875" customWidth="1"/>
    <col min="9751" max="9751" width="14.85546875" customWidth="1"/>
    <col min="9985" max="9985" width="42.28515625" customWidth="1"/>
    <col min="9986" max="9986" width="18.5703125" customWidth="1"/>
    <col min="9987" max="9987" width="15.42578125" customWidth="1"/>
    <col min="9988" max="9988" width="16.85546875" customWidth="1"/>
    <col min="9989" max="9989" width="17.42578125" customWidth="1"/>
    <col min="9990" max="9990" width="16.5703125" customWidth="1"/>
    <col min="9991" max="9991" width="15.42578125" customWidth="1"/>
    <col min="9992" max="9992" width="16.85546875" customWidth="1"/>
    <col min="9993" max="9993" width="17" customWidth="1"/>
    <col min="9994" max="9994" width="14.140625" customWidth="1"/>
    <col min="9995" max="9995" width="17.7109375" customWidth="1"/>
    <col min="9996" max="9996" width="15.7109375" customWidth="1"/>
    <col min="9997" max="9997" width="14.85546875" customWidth="1"/>
    <col min="9998" max="9998" width="18.140625" customWidth="1"/>
    <col min="9999" max="9999" width="14.85546875" customWidth="1"/>
    <col min="10000" max="10001" width="15.5703125" customWidth="1"/>
    <col min="10002" max="10002" width="13.7109375" customWidth="1"/>
    <col min="10003" max="10003" width="12.7109375" customWidth="1"/>
    <col min="10004" max="10004" width="18.140625" customWidth="1"/>
    <col min="10005" max="10005" width="11.28515625" customWidth="1"/>
    <col min="10006" max="10006" width="15.85546875" customWidth="1"/>
    <col min="10007" max="10007" width="14.85546875" customWidth="1"/>
    <col min="10241" max="10241" width="42.28515625" customWidth="1"/>
    <col min="10242" max="10242" width="18.5703125" customWidth="1"/>
    <col min="10243" max="10243" width="15.42578125" customWidth="1"/>
    <col min="10244" max="10244" width="16.85546875" customWidth="1"/>
    <col min="10245" max="10245" width="17.42578125" customWidth="1"/>
    <col min="10246" max="10246" width="16.5703125" customWidth="1"/>
    <col min="10247" max="10247" width="15.42578125" customWidth="1"/>
    <col min="10248" max="10248" width="16.85546875" customWidth="1"/>
    <col min="10249" max="10249" width="17" customWidth="1"/>
    <col min="10250" max="10250" width="14.140625" customWidth="1"/>
    <col min="10251" max="10251" width="17.7109375" customWidth="1"/>
    <col min="10252" max="10252" width="15.7109375" customWidth="1"/>
    <col min="10253" max="10253" width="14.85546875" customWidth="1"/>
    <col min="10254" max="10254" width="18.140625" customWidth="1"/>
    <col min="10255" max="10255" width="14.85546875" customWidth="1"/>
    <col min="10256" max="10257" width="15.5703125" customWidth="1"/>
    <col min="10258" max="10258" width="13.7109375" customWidth="1"/>
    <col min="10259" max="10259" width="12.7109375" customWidth="1"/>
    <col min="10260" max="10260" width="18.140625" customWidth="1"/>
    <col min="10261" max="10261" width="11.28515625" customWidth="1"/>
    <col min="10262" max="10262" width="15.85546875" customWidth="1"/>
    <col min="10263" max="10263" width="14.85546875" customWidth="1"/>
    <col min="10497" max="10497" width="42.28515625" customWidth="1"/>
    <col min="10498" max="10498" width="18.5703125" customWidth="1"/>
    <col min="10499" max="10499" width="15.42578125" customWidth="1"/>
    <col min="10500" max="10500" width="16.85546875" customWidth="1"/>
    <col min="10501" max="10501" width="17.42578125" customWidth="1"/>
    <col min="10502" max="10502" width="16.5703125" customWidth="1"/>
    <col min="10503" max="10503" width="15.42578125" customWidth="1"/>
    <col min="10504" max="10504" width="16.85546875" customWidth="1"/>
    <col min="10505" max="10505" width="17" customWidth="1"/>
    <col min="10506" max="10506" width="14.140625" customWidth="1"/>
    <col min="10507" max="10507" width="17.7109375" customWidth="1"/>
    <col min="10508" max="10508" width="15.7109375" customWidth="1"/>
    <col min="10509" max="10509" width="14.85546875" customWidth="1"/>
    <col min="10510" max="10510" width="18.140625" customWidth="1"/>
    <col min="10511" max="10511" width="14.85546875" customWidth="1"/>
    <col min="10512" max="10513" width="15.5703125" customWidth="1"/>
    <col min="10514" max="10514" width="13.7109375" customWidth="1"/>
    <col min="10515" max="10515" width="12.7109375" customWidth="1"/>
    <col min="10516" max="10516" width="18.140625" customWidth="1"/>
    <col min="10517" max="10517" width="11.28515625" customWidth="1"/>
    <col min="10518" max="10518" width="15.85546875" customWidth="1"/>
    <col min="10519" max="10519" width="14.85546875" customWidth="1"/>
    <col min="10753" max="10753" width="42.28515625" customWidth="1"/>
    <col min="10754" max="10754" width="18.5703125" customWidth="1"/>
    <col min="10755" max="10755" width="15.42578125" customWidth="1"/>
    <col min="10756" max="10756" width="16.85546875" customWidth="1"/>
    <col min="10757" max="10757" width="17.42578125" customWidth="1"/>
    <col min="10758" max="10758" width="16.5703125" customWidth="1"/>
    <col min="10759" max="10759" width="15.42578125" customWidth="1"/>
    <col min="10760" max="10760" width="16.85546875" customWidth="1"/>
    <col min="10761" max="10761" width="17" customWidth="1"/>
    <col min="10762" max="10762" width="14.140625" customWidth="1"/>
    <col min="10763" max="10763" width="17.7109375" customWidth="1"/>
    <col min="10764" max="10764" width="15.7109375" customWidth="1"/>
    <col min="10765" max="10765" width="14.85546875" customWidth="1"/>
    <col min="10766" max="10766" width="18.140625" customWidth="1"/>
    <col min="10767" max="10767" width="14.85546875" customWidth="1"/>
    <col min="10768" max="10769" width="15.5703125" customWidth="1"/>
    <col min="10770" max="10770" width="13.7109375" customWidth="1"/>
    <col min="10771" max="10771" width="12.7109375" customWidth="1"/>
    <col min="10772" max="10772" width="18.140625" customWidth="1"/>
    <col min="10773" max="10773" width="11.28515625" customWidth="1"/>
    <col min="10774" max="10774" width="15.85546875" customWidth="1"/>
    <col min="10775" max="10775" width="14.85546875" customWidth="1"/>
    <col min="11009" max="11009" width="42.28515625" customWidth="1"/>
    <col min="11010" max="11010" width="18.5703125" customWidth="1"/>
    <col min="11011" max="11011" width="15.42578125" customWidth="1"/>
    <col min="11012" max="11012" width="16.85546875" customWidth="1"/>
    <col min="11013" max="11013" width="17.42578125" customWidth="1"/>
    <col min="11014" max="11014" width="16.5703125" customWidth="1"/>
    <col min="11015" max="11015" width="15.42578125" customWidth="1"/>
    <col min="11016" max="11016" width="16.85546875" customWidth="1"/>
    <col min="11017" max="11017" width="17" customWidth="1"/>
    <col min="11018" max="11018" width="14.140625" customWidth="1"/>
    <col min="11019" max="11019" width="17.7109375" customWidth="1"/>
    <col min="11020" max="11020" width="15.7109375" customWidth="1"/>
    <col min="11021" max="11021" width="14.85546875" customWidth="1"/>
    <col min="11022" max="11022" width="18.140625" customWidth="1"/>
    <col min="11023" max="11023" width="14.85546875" customWidth="1"/>
    <col min="11024" max="11025" width="15.5703125" customWidth="1"/>
    <col min="11026" max="11026" width="13.7109375" customWidth="1"/>
    <col min="11027" max="11027" width="12.7109375" customWidth="1"/>
    <col min="11028" max="11028" width="18.140625" customWidth="1"/>
    <col min="11029" max="11029" width="11.28515625" customWidth="1"/>
    <col min="11030" max="11030" width="15.85546875" customWidth="1"/>
    <col min="11031" max="11031" width="14.85546875" customWidth="1"/>
    <col min="11265" max="11265" width="42.28515625" customWidth="1"/>
    <col min="11266" max="11266" width="18.5703125" customWidth="1"/>
    <col min="11267" max="11267" width="15.42578125" customWidth="1"/>
    <col min="11268" max="11268" width="16.85546875" customWidth="1"/>
    <col min="11269" max="11269" width="17.42578125" customWidth="1"/>
    <col min="11270" max="11270" width="16.5703125" customWidth="1"/>
    <col min="11271" max="11271" width="15.42578125" customWidth="1"/>
    <col min="11272" max="11272" width="16.85546875" customWidth="1"/>
    <col min="11273" max="11273" width="17" customWidth="1"/>
    <col min="11274" max="11274" width="14.140625" customWidth="1"/>
    <col min="11275" max="11275" width="17.7109375" customWidth="1"/>
    <col min="11276" max="11276" width="15.7109375" customWidth="1"/>
    <col min="11277" max="11277" width="14.85546875" customWidth="1"/>
    <col min="11278" max="11278" width="18.140625" customWidth="1"/>
    <col min="11279" max="11279" width="14.85546875" customWidth="1"/>
    <col min="11280" max="11281" width="15.5703125" customWidth="1"/>
    <col min="11282" max="11282" width="13.7109375" customWidth="1"/>
    <col min="11283" max="11283" width="12.7109375" customWidth="1"/>
    <col min="11284" max="11284" width="18.140625" customWidth="1"/>
    <col min="11285" max="11285" width="11.28515625" customWidth="1"/>
    <col min="11286" max="11286" width="15.85546875" customWidth="1"/>
    <col min="11287" max="11287" width="14.85546875" customWidth="1"/>
    <col min="11521" max="11521" width="42.28515625" customWidth="1"/>
    <col min="11522" max="11522" width="18.5703125" customWidth="1"/>
    <col min="11523" max="11523" width="15.42578125" customWidth="1"/>
    <col min="11524" max="11524" width="16.85546875" customWidth="1"/>
    <col min="11525" max="11525" width="17.42578125" customWidth="1"/>
    <col min="11526" max="11526" width="16.5703125" customWidth="1"/>
    <col min="11527" max="11527" width="15.42578125" customWidth="1"/>
    <col min="11528" max="11528" width="16.85546875" customWidth="1"/>
    <col min="11529" max="11529" width="17" customWidth="1"/>
    <col min="11530" max="11530" width="14.140625" customWidth="1"/>
    <col min="11531" max="11531" width="17.7109375" customWidth="1"/>
    <col min="11532" max="11532" width="15.7109375" customWidth="1"/>
    <col min="11533" max="11533" width="14.85546875" customWidth="1"/>
    <col min="11534" max="11534" width="18.140625" customWidth="1"/>
    <col min="11535" max="11535" width="14.85546875" customWidth="1"/>
    <col min="11536" max="11537" width="15.5703125" customWidth="1"/>
    <col min="11538" max="11538" width="13.7109375" customWidth="1"/>
    <col min="11539" max="11539" width="12.7109375" customWidth="1"/>
    <col min="11540" max="11540" width="18.140625" customWidth="1"/>
    <col min="11541" max="11541" width="11.28515625" customWidth="1"/>
    <col min="11542" max="11542" width="15.85546875" customWidth="1"/>
    <col min="11543" max="11543" width="14.85546875" customWidth="1"/>
    <col min="11777" max="11777" width="42.28515625" customWidth="1"/>
    <col min="11778" max="11778" width="18.5703125" customWidth="1"/>
    <col min="11779" max="11779" width="15.42578125" customWidth="1"/>
    <col min="11780" max="11780" width="16.85546875" customWidth="1"/>
    <col min="11781" max="11781" width="17.42578125" customWidth="1"/>
    <col min="11782" max="11782" width="16.5703125" customWidth="1"/>
    <col min="11783" max="11783" width="15.42578125" customWidth="1"/>
    <col min="11784" max="11784" width="16.85546875" customWidth="1"/>
    <col min="11785" max="11785" width="17" customWidth="1"/>
    <col min="11786" max="11786" width="14.140625" customWidth="1"/>
    <col min="11787" max="11787" width="17.7109375" customWidth="1"/>
    <col min="11788" max="11788" width="15.7109375" customWidth="1"/>
    <col min="11789" max="11789" width="14.85546875" customWidth="1"/>
    <col min="11790" max="11790" width="18.140625" customWidth="1"/>
    <col min="11791" max="11791" width="14.85546875" customWidth="1"/>
    <col min="11792" max="11793" width="15.5703125" customWidth="1"/>
    <col min="11794" max="11794" width="13.7109375" customWidth="1"/>
    <col min="11795" max="11795" width="12.7109375" customWidth="1"/>
    <col min="11796" max="11796" width="18.140625" customWidth="1"/>
    <col min="11797" max="11797" width="11.28515625" customWidth="1"/>
    <col min="11798" max="11798" width="15.85546875" customWidth="1"/>
    <col min="11799" max="11799" width="14.85546875" customWidth="1"/>
    <col min="12033" max="12033" width="42.28515625" customWidth="1"/>
    <col min="12034" max="12034" width="18.5703125" customWidth="1"/>
    <col min="12035" max="12035" width="15.42578125" customWidth="1"/>
    <col min="12036" max="12036" width="16.85546875" customWidth="1"/>
    <col min="12037" max="12037" width="17.42578125" customWidth="1"/>
    <col min="12038" max="12038" width="16.5703125" customWidth="1"/>
    <col min="12039" max="12039" width="15.42578125" customWidth="1"/>
    <col min="12040" max="12040" width="16.85546875" customWidth="1"/>
    <col min="12041" max="12041" width="17" customWidth="1"/>
    <col min="12042" max="12042" width="14.140625" customWidth="1"/>
    <col min="12043" max="12043" width="17.7109375" customWidth="1"/>
    <col min="12044" max="12044" width="15.7109375" customWidth="1"/>
    <col min="12045" max="12045" width="14.85546875" customWidth="1"/>
    <col min="12046" max="12046" width="18.140625" customWidth="1"/>
    <col min="12047" max="12047" width="14.85546875" customWidth="1"/>
    <col min="12048" max="12049" width="15.5703125" customWidth="1"/>
    <col min="12050" max="12050" width="13.7109375" customWidth="1"/>
    <col min="12051" max="12051" width="12.7109375" customWidth="1"/>
    <col min="12052" max="12052" width="18.140625" customWidth="1"/>
    <col min="12053" max="12053" width="11.28515625" customWidth="1"/>
    <col min="12054" max="12054" width="15.85546875" customWidth="1"/>
    <col min="12055" max="12055" width="14.85546875" customWidth="1"/>
    <col min="12289" max="12289" width="42.28515625" customWidth="1"/>
    <col min="12290" max="12290" width="18.5703125" customWidth="1"/>
    <col min="12291" max="12291" width="15.42578125" customWidth="1"/>
    <col min="12292" max="12292" width="16.85546875" customWidth="1"/>
    <col min="12293" max="12293" width="17.42578125" customWidth="1"/>
    <col min="12294" max="12294" width="16.5703125" customWidth="1"/>
    <col min="12295" max="12295" width="15.42578125" customWidth="1"/>
    <col min="12296" max="12296" width="16.85546875" customWidth="1"/>
    <col min="12297" max="12297" width="17" customWidth="1"/>
    <col min="12298" max="12298" width="14.140625" customWidth="1"/>
    <col min="12299" max="12299" width="17.7109375" customWidth="1"/>
    <col min="12300" max="12300" width="15.7109375" customWidth="1"/>
    <col min="12301" max="12301" width="14.85546875" customWidth="1"/>
    <col min="12302" max="12302" width="18.140625" customWidth="1"/>
    <col min="12303" max="12303" width="14.85546875" customWidth="1"/>
    <col min="12304" max="12305" width="15.5703125" customWidth="1"/>
    <col min="12306" max="12306" width="13.7109375" customWidth="1"/>
    <col min="12307" max="12307" width="12.7109375" customWidth="1"/>
    <col min="12308" max="12308" width="18.140625" customWidth="1"/>
    <col min="12309" max="12309" width="11.28515625" customWidth="1"/>
    <col min="12310" max="12310" width="15.85546875" customWidth="1"/>
    <col min="12311" max="12311" width="14.85546875" customWidth="1"/>
    <col min="12545" max="12545" width="42.28515625" customWidth="1"/>
    <col min="12546" max="12546" width="18.5703125" customWidth="1"/>
    <col min="12547" max="12547" width="15.42578125" customWidth="1"/>
    <col min="12548" max="12548" width="16.85546875" customWidth="1"/>
    <col min="12549" max="12549" width="17.42578125" customWidth="1"/>
    <col min="12550" max="12550" width="16.5703125" customWidth="1"/>
    <col min="12551" max="12551" width="15.42578125" customWidth="1"/>
    <col min="12552" max="12552" width="16.85546875" customWidth="1"/>
    <col min="12553" max="12553" width="17" customWidth="1"/>
    <col min="12554" max="12554" width="14.140625" customWidth="1"/>
    <col min="12555" max="12555" width="17.7109375" customWidth="1"/>
    <col min="12556" max="12556" width="15.7109375" customWidth="1"/>
    <col min="12557" max="12557" width="14.85546875" customWidth="1"/>
    <col min="12558" max="12558" width="18.140625" customWidth="1"/>
    <col min="12559" max="12559" width="14.85546875" customWidth="1"/>
    <col min="12560" max="12561" width="15.5703125" customWidth="1"/>
    <col min="12562" max="12562" width="13.7109375" customWidth="1"/>
    <col min="12563" max="12563" width="12.7109375" customWidth="1"/>
    <col min="12564" max="12564" width="18.140625" customWidth="1"/>
    <col min="12565" max="12565" width="11.28515625" customWidth="1"/>
    <col min="12566" max="12566" width="15.85546875" customWidth="1"/>
    <col min="12567" max="12567" width="14.85546875" customWidth="1"/>
    <col min="12801" max="12801" width="42.28515625" customWidth="1"/>
    <col min="12802" max="12802" width="18.5703125" customWidth="1"/>
    <col min="12803" max="12803" width="15.42578125" customWidth="1"/>
    <col min="12804" max="12804" width="16.85546875" customWidth="1"/>
    <col min="12805" max="12805" width="17.42578125" customWidth="1"/>
    <col min="12806" max="12806" width="16.5703125" customWidth="1"/>
    <col min="12807" max="12807" width="15.42578125" customWidth="1"/>
    <col min="12808" max="12808" width="16.85546875" customWidth="1"/>
    <col min="12809" max="12809" width="17" customWidth="1"/>
    <col min="12810" max="12810" width="14.140625" customWidth="1"/>
    <col min="12811" max="12811" width="17.7109375" customWidth="1"/>
    <col min="12812" max="12812" width="15.7109375" customWidth="1"/>
    <col min="12813" max="12813" width="14.85546875" customWidth="1"/>
    <col min="12814" max="12814" width="18.140625" customWidth="1"/>
    <col min="12815" max="12815" width="14.85546875" customWidth="1"/>
    <col min="12816" max="12817" width="15.5703125" customWidth="1"/>
    <col min="12818" max="12818" width="13.7109375" customWidth="1"/>
    <col min="12819" max="12819" width="12.7109375" customWidth="1"/>
    <col min="12820" max="12820" width="18.140625" customWidth="1"/>
    <col min="12821" max="12821" width="11.28515625" customWidth="1"/>
    <col min="12822" max="12822" width="15.85546875" customWidth="1"/>
    <col min="12823" max="12823" width="14.85546875" customWidth="1"/>
    <col min="13057" max="13057" width="42.28515625" customWidth="1"/>
    <col min="13058" max="13058" width="18.5703125" customWidth="1"/>
    <col min="13059" max="13059" width="15.42578125" customWidth="1"/>
    <col min="13060" max="13060" width="16.85546875" customWidth="1"/>
    <col min="13061" max="13061" width="17.42578125" customWidth="1"/>
    <col min="13062" max="13062" width="16.5703125" customWidth="1"/>
    <col min="13063" max="13063" width="15.42578125" customWidth="1"/>
    <col min="13064" max="13064" width="16.85546875" customWidth="1"/>
    <col min="13065" max="13065" width="17" customWidth="1"/>
    <col min="13066" max="13066" width="14.140625" customWidth="1"/>
    <col min="13067" max="13067" width="17.7109375" customWidth="1"/>
    <col min="13068" max="13068" width="15.7109375" customWidth="1"/>
    <col min="13069" max="13069" width="14.85546875" customWidth="1"/>
    <col min="13070" max="13070" width="18.140625" customWidth="1"/>
    <col min="13071" max="13071" width="14.85546875" customWidth="1"/>
    <col min="13072" max="13073" width="15.5703125" customWidth="1"/>
    <col min="13074" max="13074" width="13.7109375" customWidth="1"/>
    <col min="13075" max="13075" width="12.7109375" customWidth="1"/>
    <col min="13076" max="13076" width="18.140625" customWidth="1"/>
    <col min="13077" max="13077" width="11.28515625" customWidth="1"/>
    <col min="13078" max="13078" width="15.85546875" customWidth="1"/>
    <col min="13079" max="13079" width="14.85546875" customWidth="1"/>
    <col min="13313" max="13313" width="42.28515625" customWidth="1"/>
    <col min="13314" max="13314" width="18.5703125" customWidth="1"/>
    <col min="13315" max="13315" width="15.42578125" customWidth="1"/>
    <col min="13316" max="13316" width="16.85546875" customWidth="1"/>
    <col min="13317" max="13317" width="17.42578125" customWidth="1"/>
    <col min="13318" max="13318" width="16.5703125" customWidth="1"/>
    <col min="13319" max="13319" width="15.42578125" customWidth="1"/>
    <col min="13320" max="13320" width="16.85546875" customWidth="1"/>
    <col min="13321" max="13321" width="17" customWidth="1"/>
    <col min="13322" max="13322" width="14.140625" customWidth="1"/>
    <col min="13323" max="13323" width="17.7109375" customWidth="1"/>
    <col min="13324" max="13324" width="15.7109375" customWidth="1"/>
    <col min="13325" max="13325" width="14.85546875" customWidth="1"/>
    <col min="13326" max="13326" width="18.140625" customWidth="1"/>
    <col min="13327" max="13327" width="14.85546875" customWidth="1"/>
    <col min="13328" max="13329" width="15.5703125" customWidth="1"/>
    <col min="13330" max="13330" width="13.7109375" customWidth="1"/>
    <col min="13331" max="13331" width="12.7109375" customWidth="1"/>
    <col min="13332" max="13332" width="18.140625" customWidth="1"/>
    <col min="13333" max="13333" width="11.28515625" customWidth="1"/>
    <col min="13334" max="13334" width="15.85546875" customWidth="1"/>
    <col min="13335" max="13335" width="14.85546875" customWidth="1"/>
    <col min="13569" max="13569" width="42.28515625" customWidth="1"/>
    <col min="13570" max="13570" width="18.5703125" customWidth="1"/>
    <col min="13571" max="13571" width="15.42578125" customWidth="1"/>
    <col min="13572" max="13572" width="16.85546875" customWidth="1"/>
    <col min="13573" max="13573" width="17.42578125" customWidth="1"/>
    <col min="13574" max="13574" width="16.5703125" customWidth="1"/>
    <col min="13575" max="13575" width="15.42578125" customWidth="1"/>
    <col min="13576" max="13576" width="16.85546875" customWidth="1"/>
    <col min="13577" max="13577" width="17" customWidth="1"/>
    <col min="13578" max="13578" width="14.140625" customWidth="1"/>
    <col min="13579" max="13579" width="17.7109375" customWidth="1"/>
    <col min="13580" max="13580" width="15.7109375" customWidth="1"/>
    <col min="13581" max="13581" width="14.85546875" customWidth="1"/>
    <col min="13582" max="13582" width="18.140625" customWidth="1"/>
    <col min="13583" max="13583" width="14.85546875" customWidth="1"/>
    <col min="13584" max="13585" width="15.5703125" customWidth="1"/>
    <col min="13586" max="13586" width="13.7109375" customWidth="1"/>
    <col min="13587" max="13587" width="12.7109375" customWidth="1"/>
    <col min="13588" max="13588" width="18.140625" customWidth="1"/>
    <col min="13589" max="13589" width="11.28515625" customWidth="1"/>
    <col min="13590" max="13590" width="15.85546875" customWidth="1"/>
    <col min="13591" max="13591" width="14.85546875" customWidth="1"/>
    <col min="13825" max="13825" width="42.28515625" customWidth="1"/>
    <col min="13826" max="13826" width="18.5703125" customWidth="1"/>
    <col min="13827" max="13827" width="15.42578125" customWidth="1"/>
    <col min="13828" max="13828" width="16.85546875" customWidth="1"/>
    <col min="13829" max="13829" width="17.42578125" customWidth="1"/>
    <col min="13830" max="13830" width="16.5703125" customWidth="1"/>
    <col min="13831" max="13831" width="15.42578125" customWidth="1"/>
    <col min="13832" max="13832" width="16.85546875" customWidth="1"/>
    <col min="13833" max="13833" width="17" customWidth="1"/>
    <col min="13834" max="13834" width="14.140625" customWidth="1"/>
    <col min="13835" max="13835" width="17.7109375" customWidth="1"/>
    <col min="13836" max="13836" width="15.7109375" customWidth="1"/>
    <col min="13837" max="13837" width="14.85546875" customWidth="1"/>
    <col min="13838" max="13838" width="18.140625" customWidth="1"/>
    <col min="13839" max="13839" width="14.85546875" customWidth="1"/>
    <col min="13840" max="13841" width="15.5703125" customWidth="1"/>
    <col min="13842" max="13842" width="13.7109375" customWidth="1"/>
    <col min="13843" max="13843" width="12.7109375" customWidth="1"/>
    <col min="13844" max="13844" width="18.140625" customWidth="1"/>
    <col min="13845" max="13845" width="11.28515625" customWidth="1"/>
    <col min="13846" max="13846" width="15.85546875" customWidth="1"/>
    <col min="13847" max="13847" width="14.85546875" customWidth="1"/>
    <col min="14081" max="14081" width="42.28515625" customWidth="1"/>
    <col min="14082" max="14082" width="18.5703125" customWidth="1"/>
    <col min="14083" max="14083" width="15.42578125" customWidth="1"/>
    <col min="14084" max="14084" width="16.85546875" customWidth="1"/>
    <col min="14085" max="14085" width="17.42578125" customWidth="1"/>
    <col min="14086" max="14086" width="16.5703125" customWidth="1"/>
    <col min="14087" max="14087" width="15.42578125" customWidth="1"/>
    <col min="14088" max="14088" width="16.85546875" customWidth="1"/>
    <col min="14089" max="14089" width="17" customWidth="1"/>
    <col min="14090" max="14090" width="14.140625" customWidth="1"/>
    <col min="14091" max="14091" width="17.7109375" customWidth="1"/>
    <col min="14092" max="14092" width="15.7109375" customWidth="1"/>
    <col min="14093" max="14093" width="14.85546875" customWidth="1"/>
    <col min="14094" max="14094" width="18.140625" customWidth="1"/>
    <col min="14095" max="14095" width="14.85546875" customWidth="1"/>
    <col min="14096" max="14097" width="15.5703125" customWidth="1"/>
    <col min="14098" max="14098" width="13.7109375" customWidth="1"/>
    <col min="14099" max="14099" width="12.7109375" customWidth="1"/>
    <col min="14100" max="14100" width="18.140625" customWidth="1"/>
    <col min="14101" max="14101" width="11.28515625" customWidth="1"/>
    <col min="14102" max="14102" width="15.85546875" customWidth="1"/>
    <col min="14103" max="14103" width="14.85546875" customWidth="1"/>
    <col min="14337" max="14337" width="42.28515625" customWidth="1"/>
    <col min="14338" max="14338" width="18.5703125" customWidth="1"/>
    <col min="14339" max="14339" width="15.42578125" customWidth="1"/>
    <col min="14340" max="14340" width="16.85546875" customWidth="1"/>
    <col min="14341" max="14341" width="17.42578125" customWidth="1"/>
    <col min="14342" max="14342" width="16.5703125" customWidth="1"/>
    <col min="14343" max="14343" width="15.42578125" customWidth="1"/>
    <col min="14344" max="14344" width="16.85546875" customWidth="1"/>
    <col min="14345" max="14345" width="17" customWidth="1"/>
    <col min="14346" max="14346" width="14.140625" customWidth="1"/>
    <col min="14347" max="14347" width="17.7109375" customWidth="1"/>
    <col min="14348" max="14348" width="15.7109375" customWidth="1"/>
    <col min="14349" max="14349" width="14.85546875" customWidth="1"/>
    <col min="14350" max="14350" width="18.140625" customWidth="1"/>
    <col min="14351" max="14351" width="14.85546875" customWidth="1"/>
    <col min="14352" max="14353" width="15.5703125" customWidth="1"/>
    <col min="14354" max="14354" width="13.7109375" customWidth="1"/>
    <col min="14355" max="14355" width="12.7109375" customWidth="1"/>
    <col min="14356" max="14356" width="18.140625" customWidth="1"/>
    <col min="14357" max="14357" width="11.28515625" customWidth="1"/>
    <col min="14358" max="14358" width="15.85546875" customWidth="1"/>
    <col min="14359" max="14359" width="14.85546875" customWidth="1"/>
    <col min="14593" max="14593" width="42.28515625" customWidth="1"/>
    <col min="14594" max="14594" width="18.5703125" customWidth="1"/>
    <col min="14595" max="14595" width="15.42578125" customWidth="1"/>
    <col min="14596" max="14596" width="16.85546875" customWidth="1"/>
    <col min="14597" max="14597" width="17.42578125" customWidth="1"/>
    <col min="14598" max="14598" width="16.5703125" customWidth="1"/>
    <col min="14599" max="14599" width="15.42578125" customWidth="1"/>
    <col min="14600" max="14600" width="16.85546875" customWidth="1"/>
    <col min="14601" max="14601" width="17" customWidth="1"/>
    <col min="14602" max="14602" width="14.140625" customWidth="1"/>
    <col min="14603" max="14603" width="17.7109375" customWidth="1"/>
    <col min="14604" max="14604" width="15.7109375" customWidth="1"/>
    <col min="14605" max="14605" width="14.85546875" customWidth="1"/>
    <col min="14606" max="14606" width="18.140625" customWidth="1"/>
    <col min="14607" max="14607" width="14.85546875" customWidth="1"/>
    <col min="14608" max="14609" width="15.5703125" customWidth="1"/>
    <col min="14610" max="14610" width="13.7109375" customWidth="1"/>
    <col min="14611" max="14611" width="12.7109375" customWidth="1"/>
    <col min="14612" max="14612" width="18.140625" customWidth="1"/>
    <col min="14613" max="14613" width="11.28515625" customWidth="1"/>
    <col min="14614" max="14614" width="15.85546875" customWidth="1"/>
    <col min="14615" max="14615" width="14.85546875" customWidth="1"/>
    <col min="14849" max="14849" width="42.28515625" customWidth="1"/>
    <col min="14850" max="14850" width="18.5703125" customWidth="1"/>
    <col min="14851" max="14851" width="15.42578125" customWidth="1"/>
    <col min="14852" max="14852" width="16.85546875" customWidth="1"/>
    <col min="14853" max="14853" width="17.42578125" customWidth="1"/>
    <col min="14854" max="14854" width="16.5703125" customWidth="1"/>
    <col min="14855" max="14855" width="15.42578125" customWidth="1"/>
    <col min="14856" max="14856" width="16.85546875" customWidth="1"/>
    <col min="14857" max="14857" width="17" customWidth="1"/>
    <col min="14858" max="14858" width="14.140625" customWidth="1"/>
    <col min="14859" max="14859" width="17.7109375" customWidth="1"/>
    <col min="14860" max="14860" width="15.7109375" customWidth="1"/>
    <col min="14861" max="14861" width="14.85546875" customWidth="1"/>
    <col min="14862" max="14862" width="18.140625" customWidth="1"/>
    <col min="14863" max="14863" width="14.85546875" customWidth="1"/>
    <col min="14864" max="14865" width="15.5703125" customWidth="1"/>
    <col min="14866" max="14866" width="13.7109375" customWidth="1"/>
    <col min="14867" max="14867" width="12.7109375" customWidth="1"/>
    <col min="14868" max="14868" width="18.140625" customWidth="1"/>
    <col min="14869" max="14869" width="11.28515625" customWidth="1"/>
    <col min="14870" max="14870" width="15.85546875" customWidth="1"/>
    <col min="14871" max="14871" width="14.85546875" customWidth="1"/>
    <col min="15105" max="15105" width="42.28515625" customWidth="1"/>
    <col min="15106" max="15106" width="18.5703125" customWidth="1"/>
    <col min="15107" max="15107" width="15.42578125" customWidth="1"/>
    <col min="15108" max="15108" width="16.85546875" customWidth="1"/>
    <col min="15109" max="15109" width="17.42578125" customWidth="1"/>
    <col min="15110" max="15110" width="16.5703125" customWidth="1"/>
    <col min="15111" max="15111" width="15.42578125" customWidth="1"/>
    <col min="15112" max="15112" width="16.85546875" customWidth="1"/>
    <col min="15113" max="15113" width="17" customWidth="1"/>
    <col min="15114" max="15114" width="14.140625" customWidth="1"/>
    <col min="15115" max="15115" width="17.7109375" customWidth="1"/>
    <col min="15116" max="15116" width="15.7109375" customWidth="1"/>
    <col min="15117" max="15117" width="14.85546875" customWidth="1"/>
    <col min="15118" max="15118" width="18.140625" customWidth="1"/>
    <col min="15119" max="15119" width="14.85546875" customWidth="1"/>
    <col min="15120" max="15121" width="15.5703125" customWidth="1"/>
    <col min="15122" max="15122" width="13.7109375" customWidth="1"/>
    <col min="15123" max="15123" width="12.7109375" customWidth="1"/>
    <col min="15124" max="15124" width="18.140625" customWidth="1"/>
    <col min="15125" max="15125" width="11.28515625" customWidth="1"/>
    <col min="15126" max="15126" width="15.85546875" customWidth="1"/>
    <col min="15127" max="15127" width="14.85546875" customWidth="1"/>
    <col min="15361" max="15361" width="42.28515625" customWidth="1"/>
    <col min="15362" max="15362" width="18.5703125" customWidth="1"/>
    <col min="15363" max="15363" width="15.42578125" customWidth="1"/>
    <col min="15364" max="15364" width="16.85546875" customWidth="1"/>
    <col min="15365" max="15365" width="17.42578125" customWidth="1"/>
    <col min="15366" max="15366" width="16.5703125" customWidth="1"/>
    <col min="15367" max="15367" width="15.42578125" customWidth="1"/>
    <col min="15368" max="15368" width="16.85546875" customWidth="1"/>
    <col min="15369" max="15369" width="17" customWidth="1"/>
    <col min="15370" max="15370" width="14.140625" customWidth="1"/>
    <col min="15371" max="15371" width="17.7109375" customWidth="1"/>
    <col min="15372" max="15372" width="15.7109375" customWidth="1"/>
    <col min="15373" max="15373" width="14.85546875" customWidth="1"/>
    <col min="15374" max="15374" width="18.140625" customWidth="1"/>
    <col min="15375" max="15375" width="14.85546875" customWidth="1"/>
    <col min="15376" max="15377" width="15.5703125" customWidth="1"/>
    <col min="15378" max="15378" width="13.7109375" customWidth="1"/>
    <col min="15379" max="15379" width="12.7109375" customWidth="1"/>
    <col min="15380" max="15380" width="18.140625" customWidth="1"/>
    <col min="15381" max="15381" width="11.28515625" customWidth="1"/>
    <col min="15382" max="15382" width="15.85546875" customWidth="1"/>
    <col min="15383" max="15383" width="14.85546875" customWidth="1"/>
    <col min="15617" max="15617" width="42.28515625" customWidth="1"/>
    <col min="15618" max="15618" width="18.5703125" customWidth="1"/>
    <col min="15619" max="15619" width="15.42578125" customWidth="1"/>
    <col min="15620" max="15620" width="16.85546875" customWidth="1"/>
    <col min="15621" max="15621" width="17.42578125" customWidth="1"/>
    <col min="15622" max="15622" width="16.5703125" customWidth="1"/>
    <col min="15623" max="15623" width="15.42578125" customWidth="1"/>
    <col min="15624" max="15624" width="16.85546875" customWidth="1"/>
    <col min="15625" max="15625" width="17" customWidth="1"/>
    <col min="15626" max="15626" width="14.140625" customWidth="1"/>
    <col min="15627" max="15627" width="17.7109375" customWidth="1"/>
    <col min="15628" max="15628" width="15.7109375" customWidth="1"/>
    <col min="15629" max="15629" width="14.85546875" customWidth="1"/>
    <col min="15630" max="15630" width="18.140625" customWidth="1"/>
    <col min="15631" max="15631" width="14.85546875" customWidth="1"/>
    <col min="15632" max="15633" width="15.5703125" customWidth="1"/>
    <col min="15634" max="15634" width="13.7109375" customWidth="1"/>
    <col min="15635" max="15635" width="12.7109375" customWidth="1"/>
    <col min="15636" max="15636" width="18.140625" customWidth="1"/>
    <col min="15637" max="15637" width="11.28515625" customWidth="1"/>
    <col min="15638" max="15638" width="15.85546875" customWidth="1"/>
    <col min="15639" max="15639" width="14.85546875" customWidth="1"/>
    <col min="15873" max="15873" width="42.28515625" customWidth="1"/>
    <col min="15874" max="15874" width="18.5703125" customWidth="1"/>
    <col min="15875" max="15875" width="15.42578125" customWidth="1"/>
    <col min="15876" max="15876" width="16.85546875" customWidth="1"/>
    <col min="15877" max="15877" width="17.42578125" customWidth="1"/>
    <col min="15878" max="15878" width="16.5703125" customWidth="1"/>
    <col min="15879" max="15879" width="15.42578125" customWidth="1"/>
    <col min="15880" max="15880" width="16.85546875" customWidth="1"/>
    <col min="15881" max="15881" width="17" customWidth="1"/>
    <col min="15882" max="15882" width="14.140625" customWidth="1"/>
    <col min="15883" max="15883" width="17.7109375" customWidth="1"/>
    <col min="15884" max="15884" width="15.7109375" customWidth="1"/>
    <col min="15885" max="15885" width="14.85546875" customWidth="1"/>
    <col min="15886" max="15886" width="18.140625" customWidth="1"/>
    <col min="15887" max="15887" width="14.85546875" customWidth="1"/>
    <col min="15888" max="15889" width="15.5703125" customWidth="1"/>
    <col min="15890" max="15890" width="13.7109375" customWidth="1"/>
    <col min="15891" max="15891" width="12.7109375" customWidth="1"/>
    <col min="15892" max="15892" width="18.140625" customWidth="1"/>
    <col min="15893" max="15893" width="11.28515625" customWidth="1"/>
    <col min="15894" max="15894" width="15.85546875" customWidth="1"/>
    <col min="15895" max="15895" width="14.85546875" customWidth="1"/>
    <col min="16129" max="16129" width="42.28515625" customWidth="1"/>
    <col min="16130" max="16130" width="18.5703125" customWidth="1"/>
    <col min="16131" max="16131" width="15.42578125" customWidth="1"/>
    <col min="16132" max="16132" width="16.85546875" customWidth="1"/>
    <col min="16133" max="16133" width="17.42578125" customWidth="1"/>
    <col min="16134" max="16134" width="16.5703125" customWidth="1"/>
    <col min="16135" max="16135" width="15.42578125" customWidth="1"/>
    <col min="16136" max="16136" width="16.85546875" customWidth="1"/>
    <col min="16137" max="16137" width="17" customWidth="1"/>
    <col min="16138" max="16138" width="14.140625" customWidth="1"/>
    <col min="16139" max="16139" width="17.7109375" customWidth="1"/>
    <col min="16140" max="16140" width="15.7109375" customWidth="1"/>
    <col min="16141" max="16141" width="14.85546875" customWidth="1"/>
    <col min="16142" max="16142" width="18.140625" customWidth="1"/>
    <col min="16143" max="16143" width="14.85546875" customWidth="1"/>
    <col min="16144" max="16145" width="15.5703125" customWidth="1"/>
    <col min="16146" max="16146" width="13.7109375" customWidth="1"/>
    <col min="16147" max="16147" width="12.7109375" customWidth="1"/>
    <col min="16148" max="16148" width="18.140625" customWidth="1"/>
    <col min="16149" max="16149" width="11.28515625" customWidth="1"/>
    <col min="16150" max="16150" width="15.85546875" customWidth="1"/>
    <col min="16151" max="16151" width="14.85546875" customWidth="1"/>
  </cols>
  <sheetData>
    <row r="1" spans="1:9" hidden="1" x14ac:dyDescent="0.25">
      <c r="A1" s="187"/>
      <c r="B1" s="188"/>
      <c r="C1" s="188"/>
      <c r="D1" s="188"/>
      <c r="E1" s="188"/>
      <c r="F1" s="188"/>
      <c r="G1" s="189"/>
      <c r="H1" s="46"/>
    </row>
    <row r="2" spans="1:9" hidden="1" x14ac:dyDescent="0.25">
      <c r="A2" s="190"/>
      <c r="B2" s="191"/>
      <c r="C2" s="191"/>
      <c r="D2" s="191"/>
      <c r="E2" s="191"/>
      <c r="F2" s="191"/>
      <c r="G2" s="192"/>
      <c r="H2" s="46"/>
    </row>
    <row r="3" spans="1:9" x14ac:dyDescent="0.25">
      <c r="A3" s="47"/>
      <c r="B3" s="46"/>
      <c r="C3" s="46"/>
      <c r="D3" s="46"/>
      <c r="E3" s="46"/>
      <c r="F3" s="46"/>
      <c r="G3" s="193" t="s">
        <v>145</v>
      </c>
      <c r="H3" s="193"/>
    </row>
    <row r="4" spans="1:9" ht="15" customHeight="1" x14ac:dyDescent="0.25">
      <c r="A4" s="194" t="s">
        <v>146</v>
      </c>
      <c r="B4" s="195"/>
      <c r="C4" s="195"/>
      <c r="D4" s="195"/>
      <c r="E4" s="195"/>
      <c r="F4" s="195"/>
      <c r="G4" s="195"/>
      <c r="H4" s="195"/>
    </row>
    <row r="5" spans="1:9" ht="46.5" customHeight="1" x14ac:dyDescent="0.25">
      <c r="A5" s="196"/>
      <c r="B5" s="197"/>
      <c r="C5" s="197"/>
      <c r="D5" s="197"/>
      <c r="E5" s="197"/>
      <c r="F5" s="197"/>
      <c r="G5" s="197"/>
      <c r="H5" s="197"/>
    </row>
    <row r="6" spans="1:9" ht="45.75" customHeight="1" x14ac:dyDescent="0.25">
      <c r="A6" s="198" t="s">
        <v>147</v>
      </c>
      <c r="B6" s="199" t="s">
        <v>148</v>
      </c>
      <c r="C6" s="199"/>
      <c r="D6" s="200" t="s">
        <v>149</v>
      </c>
      <c r="E6" s="198" t="s">
        <v>150</v>
      </c>
      <c r="F6" s="198"/>
      <c r="G6" s="198"/>
      <c r="H6" s="198"/>
    </row>
    <row r="7" spans="1:9" ht="37.5" customHeight="1" x14ac:dyDescent="0.25">
      <c r="A7" s="198"/>
      <c r="B7" s="200" t="s">
        <v>151</v>
      </c>
      <c r="C7" s="180" t="s">
        <v>152</v>
      </c>
      <c r="D7" s="200"/>
      <c r="E7" s="200" t="s">
        <v>153</v>
      </c>
      <c r="F7" s="200"/>
      <c r="G7" s="180" t="s">
        <v>152</v>
      </c>
      <c r="H7" s="180"/>
    </row>
    <row r="8" spans="1:9" ht="54" customHeight="1" x14ac:dyDescent="0.25">
      <c r="A8" s="198"/>
      <c r="B8" s="200"/>
      <c r="C8" s="180"/>
      <c r="D8" s="200"/>
      <c r="E8" s="48" t="s">
        <v>154</v>
      </c>
      <c r="F8" s="48" t="s">
        <v>155</v>
      </c>
      <c r="G8" s="49" t="s">
        <v>154</v>
      </c>
      <c r="H8" s="48" t="s">
        <v>155</v>
      </c>
    </row>
    <row r="9" spans="1:9" x14ac:dyDescent="0.25">
      <c r="A9" s="181" t="s">
        <v>156</v>
      </c>
      <c r="B9" s="182"/>
      <c r="C9" s="182"/>
      <c r="D9" s="182"/>
      <c r="E9" s="182"/>
      <c r="F9" s="182"/>
      <c r="G9" s="182"/>
      <c r="H9" s="183"/>
    </row>
    <row r="10" spans="1:9" ht="16.5" customHeight="1" x14ac:dyDescent="0.25">
      <c r="A10" s="50" t="s">
        <v>157</v>
      </c>
      <c r="B10" s="184" t="s">
        <v>158</v>
      </c>
      <c r="C10" s="185"/>
      <c r="D10" s="185"/>
      <c r="E10" s="185"/>
      <c r="F10" s="185"/>
      <c r="G10" s="185"/>
      <c r="H10" s="186"/>
    </row>
    <row r="11" spans="1:9" ht="36.75" customHeight="1" x14ac:dyDescent="0.25">
      <c r="A11" s="51" t="s">
        <v>159</v>
      </c>
      <c r="B11" s="179" t="s">
        <v>160</v>
      </c>
      <c r="C11" s="179"/>
      <c r="D11" s="179"/>
      <c r="E11" s="179"/>
      <c r="F11" s="179"/>
      <c r="G11" s="179"/>
      <c r="H11" s="52"/>
    </row>
    <row r="12" spans="1:9" ht="47.25" customHeight="1" x14ac:dyDescent="0.25">
      <c r="A12" s="51" t="s">
        <v>161</v>
      </c>
      <c r="B12" s="53">
        <v>7965</v>
      </c>
      <c r="C12" s="53">
        <v>7965</v>
      </c>
      <c r="D12" s="54"/>
      <c r="E12" s="55">
        <f>E14</f>
        <v>276540.40000000002</v>
      </c>
      <c r="F12" s="55">
        <v>0</v>
      </c>
      <c r="G12" s="55">
        <f>G14</f>
        <v>232218.9</v>
      </c>
      <c r="H12" s="55">
        <v>0</v>
      </c>
      <c r="I12" s="56"/>
    </row>
    <row r="13" spans="1:9" x14ac:dyDescent="0.25">
      <c r="A13" s="51" t="s">
        <v>162</v>
      </c>
      <c r="B13" s="53"/>
      <c r="C13" s="53"/>
      <c r="D13" s="53"/>
      <c r="E13" s="55"/>
      <c r="F13" s="55"/>
      <c r="G13" s="55"/>
      <c r="H13" s="55"/>
    </row>
    <row r="14" spans="1:9" ht="34.5" customHeight="1" x14ac:dyDescent="0.25">
      <c r="A14" s="51" t="s">
        <v>163</v>
      </c>
      <c r="B14" s="53">
        <v>7965</v>
      </c>
      <c r="C14" s="53">
        <v>7965</v>
      </c>
      <c r="D14" s="53"/>
      <c r="E14" s="55">
        <v>276540.40000000002</v>
      </c>
      <c r="F14" s="55">
        <v>0</v>
      </c>
      <c r="G14" s="55">
        <v>232218.9</v>
      </c>
      <c r="H14" s="55">
        <v>0</v>
      </c>
    </row>
    <row r="15" spans="1:9" ht="18.75" customHeight="1" x14ac:dyDescent="0.25">
      <c r="A15" s="50" t="s">
        <v>164</v>
      </c>
      <c r="B15" s="173" t="s">
        <v>165</v>
      </c>
      <c r="C15" s="174"/>
      <c r="D15" s="174"/>
      <c r="E15" s="174"/>
      <c r="F15" s="174"/>
      <c r="G15" s="174"/>
      <c r="H15" s="175"/>
    </row>
    <row r="16" spans="1:9" ht="41.25" customHeight="1" x14ac:dyDescent="0.25">
      <c r="A16" s="51" t="s">
        <v>166</v>
      </c>
      <c r="B16" s="179" t="s">
        <v>160</v>
      </c>
      <c r="C16" s="179"/>
      <c r="D16" s="179"/>
      <c r="E16" s="179"/>
      <c r="F16" s="179"/>
      <c r="G16" s="179"/>
      <c r="H16" s="52"/>
    </row>
    <row r="17" spans="1:10" ht="35.25" customHeight="1" x14ac:dyDescent="0.25">
      <c r="A17" s="51" t="s">
        <v>161</v>
      </c>
      <c r="B17" s="57">
        <v>1357</v>
      </c>
      <c r="C17" s="57">
        <v>1357</v>
      </c>
      <c r="D17" s="58"/>
      <c r="E17" s="58">
        <f>E19</f>
        <v>49561.599999999999</v>
      </c>
      <c r="F17" s="58">
        <v>0</v>
      </c>
      <c r="G17" s="55">
        <f>G19</f>
        <v>41280.9</v>
      </c>
      <c r="H17" s="55">
        <v>0</v>
      </c>
      <c r="I17" s="59"/>
      <c r="J17" s="60"/>
    </row>
    <row r="18" spans="1:10" x14ac:dyDescent="0.25">
      <c r="A18" s="51" t="s">
        <v>162</v>
      </c>
      <c r="B18" s="57"/>
      <c r="C18" s="57"/>
      <c r="D18" s="53"/>
      <c r="E18" s="53"/>
      <c r="F18" s="53"/>
      <c r="G18" s="55"/>
      <c r="H18" s="55"/>
    </row>
    <row r="19" spans="1:10" ht="37.5" customHeight="1" x14ac:dyDescent="0.25">
      <c r="A19" s="51" t="s">
        <v>163</v>
      </c>
      <c r="B19" s="57">
        <v>1357</v>
      </c>
      <c r="C19" s="57">
        <v>1357</v>
      </c>
      <c r="D19" s="58"/>
      <c r="E19" s="58">
        <v>49561.599999999999</v>
      </c>
      <c r="F19" s="58">
        <v>0</v>
      </c>
      <c r="G19" s="55">
        <v>41280.9</v>
      </c>
      <c r="H19" s="55">
        <v>0</v>
      </c>
    </row>
    <row r="20" spans="1:10" ht="18" customHeight="1" x14ac:dyDescent="0.25">
      <c r="A20" s="50" t="s">
        <v>164</v>
      </c>
      <c r="B20" s="173" t="s">
        <v>167</v>
      </c>
      <c r="C20" s="174"/>
      <c r="D20" s="174"/>
      <c r="E20" s="174"/>
      <c r="F20" s="174"/>
      <c r="G20" s="174"/>
      <c r="H20" s="175"/>
    </row>
    <row r="21" spans="1:10" ht="44.25" customHeight="1" x14ac:dyDescent="0.25">
      <c r="A21" s="51" t="s">
        <v>159</v>
      </c>
      <c r="B21" s="179" t="s">
        <v>160</v>
      </c>
      <c r="C21" s="179"/>
      <c r="D21" s="179"/>
      <c r="E21" s="179"/>
      <c r="F21" s="179"/>
      <c r="G21" s="179"/>
      <c r="H21" s="52"/>
    </row>
    <row r="22" spans="1:10" ht="45.75" customHeight="1" x14ac:dyDescent="0.25">
      <c r="A22" s="61" t="s">
        <v>161</v>
      </c>
      <c r="B22" s="62">
        <v>23</v>
      </c>
      <c r="C22" s="62">
        <v>23</v>
      </c>
      <c r="D22" s="62"/>
      <c r="E22" s="62">
        <f>E24</f>
        <v>3555.4</v>
      </c>
      <c r="F22" s="62">
        <v>0</v>
      </c>
      <c r="G22" s="62">
        <f>G24</f>
        <v>2850.2</v>
      </c>
      <c r="H22" s="53">
        <v>0</v>
      </c>
      <c r="I22" s="63"/>
    </row>
    <row r="23" spans="1:10" x14ac:dyDescent="0.25">
      <c r="A23" s="51" t="s">
        <v>162</v>
      </c>
      <c r="B23" s="53"/>
      <c r="C23" s="53"/>
      <c r="D23" s="53"/>
      <c r="E23" s="53"/>
      <c r="F23" s="53"/>
      <c r="G23" s="53"/>
      <c r="H23" s="53"/>
    </row>
    <row r="24" spans="1:10" ht="35.25" customHeight="1" x14ac:dyDescent="0.25">
      <c r="A24" s="51" t="s">
        <v>163</v>
      </c>
      <c r="B24" s="53">
        <v>23</v>
      </c>
      <c r="C24" s="53">
        <v>23</v>
      </c>
      <c r="D24" s="53"/>
      <c r="E24" s="53">
        <v>3555.4</v>
      </c>
      <c r="F24" s="53">
        <v>0</v>
      </c>
      <c r="G24" s="53">
        <v>2850.2</v>
      </c>
      <c r="H24" s="53">
        <v>0</v>
      </c>
    </row>
    <row r="25" spans="1:10" ht="16.5" customHeight="1" x14ac:dyDescent="0.25">
      <c r="A25" s="50" t="s">
        <v>164</v>
      </c>
      <c r="B25" s="173" t="s">
        <v>168</v>
      </c>
      <c r="C25" s="174"/>
      <c r="D25" s="174"/>
      <c r="E25" s="174"/>
      <c r="F25" s="174"/>
      <c r="G25" s="174"/>
      <c r="H25" s="175"/>
    </row>
    <row r="26" spans="1:10" ht="38.25" customHeight="1" x14ac:dyDescent="0.25">
      <c r="A26" s="51" t="s">
        <v>159</v>
      </c>
      <c r="B26" s="176" t="s">
        <v>160</v>
      </c>
      <c r="C26" s="177"/>
      <c r="D26" s="177"/>
      <c r="E26" s="177"/>
      <c r="F26" s="177"/>
      <c r="G26" s="178"/>
      <c r="H26" s="52"/>
    </row>
    <row r="27" spans="1:10" ht="39" customHeight="1" x14ac:dyDescent="0.25">
      <c r="A27" s="51" t="s">
        <v>161</v>
      </c>
      <c r="B27" s="53">
        <v>4</v>
      </c>
      <c r="C27" s="53">
        <v>4</v>
      </c>
      <c r="D27" s="53"/>
      <c r="E27" s="55">
        <f>E29</f>
        <v>956.7</v>
      </c>
      <c r="F27" s="55">
        <v>0</v>
      </c>
      <c r="G27" s="55">
        <f>G29</f>
        <v>763.5</v>
      </c>
      <c r="H27" s="55">
        <v>0</v>
      </c>
      <c r="I27" s="63"/>
    </row>
    <row r="28" spans="1:10" x14ac:dyDescent="0.25">
      <c r="A28" s="51" t="s">
        <v>162</v>
      </c>
      <c r="B28" s="53"/>
      <c r="C28" s="53"/>
      <c r="D28" s="53"/>
      <c r="E28" s="55"/>
      <c r="F28" s="55"/>
      <c r="G28" s="55"/>
      <c r="H28" s="55"/>
    </row>
    <row r="29" spans="1:10" ht="38.25" customHeight="1" x14ac:dyDescent="0.25">
      <c r="A29" s="51" t="s">
        <v>163</v>
      </c>
      <c r="B29" s="53">
        <v>4</v>
      </c>
      <c r="C29" s="53">
        <v>4</v>
      </c>
      <c r="D29" s="53"/>
      <c r="E29" s="55">
        <v>956.7</v>
      </c>
      <c r="F29" s="55">
        <v>0</v>
      </c>
      <c r="G29" s="55">
        <v>763.5</v>
      </c>
      <c r="H29" s="55">
        <v>0</v>
      </c>
    </row>
    <row r="30" spans="1:10" ht="19.5" customHeight="1" x14ac:dyDescent="0.25">
      <c r="A30" s="50" t="s">
        <v>164</v>
      </c>
      <c r="B30" s="173" t="s">
        <v>169</v>
      </c>
      <c r="C30" s="174"/>
      <c r="D30" s="174"/>
      <c r="E30" s="174"/>
      <c r="F30" s="174"/>
      <c r="G30" s="174"/>
      <c r="H30" s="175"/>
    </row>
    <row r="31" spans="1:10" ht="33" customHeight="1" x14ac:dyDescent="0.25">
      <c r="A31" s="51" t="s">
        <v>159</v>
      </c>
      <c r="B31" s="176" t="s">
        <v>160</v>
      </c>
      <c r="C31" s="177"/>
      <c r="D31" s="177"/>
      <c r="E31" s="177"/>
      <c r="F31" s="177"/>
      <c r="G31" s="178"/>
      <c r="H31" s="52"/>
    </row>
    <row r="32" spans="1:10" ht="40.5" customHeight="1" x14ac:dyDescent="0.25">
      <c r="A32" s="51" t="s">
        <v>161</v>
      </c>
      <c r="B32" s="53">
        <v>8</v>
      </c>
      <c r="C32" s="53">
        <v>8</v>
      </c>
      <c r="D32" s="53"/>
      <c r="E32" s="53">
        <f>E34</f>
        <v>1461.8</v>
      </c>
      <c r="F32" s="53">
        <v>0</v>
      </c>
      <c r="G32" s="53">
        <f>G34</f>
        <v>1106.0999999999999</v>
      </c>
      <c r="H32" s="53">
        <v>0</v>
      </c>
      <c r="I32" s="63"/>
      <c r="J32" s="60"/>
    </row>
    <row r="33" spans="1:10" x14ac:dyDescent="0.25">
      <c r="A33" s="51" t="s">
        <v>162</v>
      </c>
      <c r="B33" s="53"/>
      <c r="C33" s="53"/>
      <c r="D33" s="53"/>
      <c r="E33" s="53"/>
      <c r="F33" s="53"/>
      <c r="G33" s="53"/>
      <c r="H33" s="53"/>
    </row>
    <row r="34" spans="1:10" ht="28.5" customHeight="1" x14ac:dyDescent="0.25">
      <c r="A34" s="51" t="s">
        <v>163</v>
      </c>
      <c r="B34" s="53">
        <v>8</v>
      </c>
      <c r="C34" s="53">
        <v>8</v>
      </c>
      <c r="D34" s="53"/>
      <c r="E34" s="53">
        <v>1461.8</v>
      </c>
      <c r="F34" s="53">
        <v>0</v>
      </c>
      <c r="G34" s="53">
        <v>1106.0999999999999</v>
      </c>
      <c r="H34" s="53">
        <v>0</v>
      </c>
    </row>
    <row r="35" spans="1:10" ht="18" customHeight="1" x14ac:dyDescent="0.25">
      <c r="A35" s="50" t="s">
        <v>164</v>
      </c>
      <c r="B35" s="173" t="s">
        <v>170</v>
      </c>
      <c r="C35" s="174"/>
      <c r="D35" s="174"/>
      <c r="E35" s="174"/>
      <c r="F35" s="174"/>
      <c r="G35" s="174"/>
      <c r="H35" s="175"/>
    </row>
    <row r="36" spans="1:10" ht="36" customHeight="1" x14ac:dyDescent="0.25">
      <c r="A36" s="51" t="s">
        <v>159</v>
      </c>
      <c r="B36" s="176" t="s">
        <v>160</v>
      </c>
      <c r="C36" s="177"/>
      <c r="D36" s="177"/>
      <c r="E36" s="177"/>
      <c r="F36" s="177"/>
      <c r="G36" s="178"/>
      <c r="H36" s="52"/>
    </row>
    <row r="37" spans="1:10" ht="39.75" customHeight="1" x14ac:dyDescent="0.25">
      <c r="A37" s="51" t="s">
        <v>161</v>
      </c>
      <c r="B37" s="53">
        <v>1</v>
      </c>
      <c r="C37" s="53">
        <v>1</v>
      </c>
      <c r="D37" s="53"/>
      <c r="E37" s="53">
        <f>E39</f>
        <v>412.1</v>
      </c>
      <c r="F37" s="53">
        <v>0</v>
      </c>
      <c r="G37" s="53">
        <f>G39</f>
        <v>329.5</v>
      </c>
      <c r="H37" s="53">
        <v>0</v>
      </c>
      <c r="I37" s="63"/>
      <c r="J37" s="60"/>
    </row>
    <row r="38" spans="1:10" x14ac:dyDescent="0.25">
      <c r="A38" s="51" t="s">
        <v>162</v>
      </c>
      <c r="B38" s="53"/>
      <c r="C38" s="53"/>
      <c r="D38" s="53"/>
      <c r="E38" s="53"/>
      <c r="F38" s="53"/>
      <c r="G38" s="55"/>
      <c r="H38" s="55"/>
    </row>
    <row r="39" spans="1:10" ht="41.25" customHeight="1" x14ac:dyDescent="0.25">
      <c r="A39" s="51" t="s">
        <v>163</v>
      </c>
      <c r="B39" s="53">
        <v>1</v>
      </c>
      <c r="C39" s="53">
        <v>1</v>
      </c>
      <c r="D39" s="53"/>
      <c r="E39" s="53">
        <v>412.1</v>
      </c>
      <c r="F39" s="53">
        <v>0</v>
      </c>
      <c r="G39" s="53">
        <v>329.5</v>
      </c>
      <c r="H39" s="53">
        <v>0</v>
      </c>
    </row>
    <row r="40" spans="1:10" ht="69" customHeight="1" x14ac:dyDescent="0.25">
      <c r="A40" s="50" t="s">
        <v>164</v>
      </c>
      <c r="B40" s="173" t="s">
        <v>171</v>
      </c>
      <c r="C40" s="174"/>
      <c r="D40" s="174"/>
      <c r="E40" s="174"/>
      <c r="F40" s="174"/>
      <c r="G40" s="174"/>
      <c r="H40" s="175"/>
    </row>
    <row r="41" spans="1:10" ht="35.25" customHeight="1" x14ac:dyDescent="0.25">
      <c r="A41" s="51" t="s">
        <v>172</v>
      </c>
      <c r="B41" s="176" t="s">
        <v>160</v>
      </c>
      <c r="C41" s="177"/>
      <c r="D41" s="177"/>
      <c r="E41" s="177"/>
      <c r="F41" s="177"/>
      <c r="G41" s="178"/>
      <c r="H41" s="52"/>
    </row>
    <row r="42" spans="1:10" ht="36" customHeight="1" x14ac:dyDescent="0.25">
      <c r="A42" s="51" t="s">
        <v>161</v>
      </c>
      <c r="B42" s="64" t="s">
        <v>173</v>
      </c>
      <c r="C42" s="64" t="s">
        <v>173</v>
      </c>
      <c r="D42" s="53"/>
      <c r="E42" s="55">
        <f>E44</f>
        <v>1438.8</v>
      </c>
      <c r="F42" s="55">
        <v>0</v>
      </c>
      <c r="G42" s="55">
        <f>G44</f>
        <v>1077</v>
      </c>
      <c r="H42" s="55">
        <v>0</v>
      </c>
    </row>
    <row r="43" spans="1:10" x14ac:dyDescent="0.25">
      <c r="A43" s="51" t="s">
        <v>162</v>
      </c>
      <c r="B43" s="64"/>
      <c r="C43" s="64"/>
      <c r="D43" s="53"/>
      <c r="E43" s="53"/>
      <c r="F43" s="53"/>
      <c r="G43" s="55"/>
      <c r="H43" s="55"/>
    </row>
    <row r="44" spans="1:10" ht="31.5" customHeight="1" x14ac:dyDescent="0.25">
      <c r="A44" s="51" t="s">
        <v>163</v>
      </c>
      <c r="B44" s="64" t="s">
        <v>173</v>
      </c>
      <c r="C44" s="64" t="s">
        <v>173</v>
      </c>
      <c r="D44" s="53"/>
      <c r="E44" s="55">
        <v>1438.8</v>
      </c>
      <c r="F44" s="55">
        <v>0</v>
      </c>
      <c r="G44" s="55">
        <v>1077</v>
      </c>
      <c r="H44" s="55">
        <v>0</v>
      </c>
    </row>
    <row r="45" spans="1:10" ht="26.25" customHeight="1" x14ac:dyDescent="0.25">
      <c r="A45" s="50" t="s">
        <v>164</v>
      </c>
      <c r="B45" s="173" t="s">
        <v>174</v>
      </c>
      <c r="C45" s="174"/>
      <c r="D45" s="174"/>
      <c r="E45" s="174"/>
      <c r="F45" s="174"/>
      <c r="G45" s="174"/>
      <c r="H45" s="175"/>
    </row>
    <row r="46" spans="1:10" ht="27" customHeight="1" x14ac:dyDescent="0.25">
      <c r="A46" s="51" t="s">
        <v>159</v>
      </c>
      <c r="B46" s="176" t="s">
        <v>160</v>
      </c>
      <c r="C46" s="177"/>
      <c r="D46" s="177"/>
      <c r="E46" s="177"/>
      <c r="F46" s="177"/>
      <c r="G46" s="178"/>
      <c r="H46" s="52"/>
    </row>
    <row r="47" spans="1:10" ht="28.5" customHeight="1" x14ac:dyDescent="0.25">
      <c r="A47" s="51" t="s">
        <v>161</v>
      </c>
      <c r="B47" s="53">
        <v>113</v>
      </c>
      <c r="C47" s="53">
        <v>113</v>
      </c>
      <c r="D47" s="53"/>
      <c r="E47" s="55">
        <f>E49</f>
        <v>8016.2</v>
      </c>
      <c r="F47" s="55">
        <v>0</v>
      </c>
      <c r="G47" s="55">
        <f>G49</f>
        <v>6626</v>
      </c>
      <c r="H47" s="55">
        <v>0</v>
      </c>
      <c r="I47" s="65"/>
      <c r="J47" s="60"/>
    </row>
    <row r="48" spans="1:10" x14ac:dyDescent="0.25">
      <c r="A48" s="51" t="s">
        <v>162</v>
      </c>
      <c r="B48" s="53"/>
      <c r="C48" s="53"/>
      <c r="D48" s="53"/>
      <c r="E48" s="55"/>
      <c r="F48" s="55"/>
      <c r="G48" s="55"/>
      <c r="H48" s="55"/>
    </row>
    <row r="49" spans="1:9" ht="28.5" customHeight="1" x14ac:dyDescent="0.25">
      <c r="A49" s="51" t="s">
        <v>163</v>
      </c>
      <c r="B49" s="53">
        <v>113</v>
      </c>
      <c r="C49" s="53">
        <v>113</v>
      </c>
      <c r="D49" s="53"/>
      <c r="E49" s="55">
        <v>8016.2</v>
      </c>
      <c r="F49" s="55">
        <v>0</v>
      </c>
      <c r="G49" s="55">
        <v>6626</v>
      </c>
      <c r="H49" s="55">
        <v>0</v>
      </c>
    </row>
    <row r="50" spans="1:9" ht="16.5" customHeight="1" x14ac:dyDescent="0.25">
      <c r="A50" s="50" t="s">
        <v>175</v>
      </c>
      <c r="B50" s="173" t="s">
        <v>176</v>
      </c>
      <c r="C50" s="174"/>
      <c r="D50" s="174"/>
      <c r="E50" s="174"/>
      <c r="F50" s="174"/>
      <c r="G50" s="174"/>
      <c r="H50" s="175"/>
    </row>
    <row r="51" spans="1:9" ht="27" customHeight="1" x14ac:dyDescent="0.25">
      <c r="A51" s="51" t="s">
        <v>177</v>
      </c>
      <c r="B51" s="176"/>
      <c r="C51" s="177"/>
      <c r="D51" s="177"/>
      <c r="E51" s="177"/>
      <c r="F51" s="177"/>
      <c r="G51" s="178"/>
      <c r="H51" s="52"/>
    </row>
    <row r="52" spans="1:9" ht="33.75" customHeight="1" x14ac:dyDescent="0.25">
      <c r="A52" s="51" t="s">
        <v>161</v>
      </c>
      <c r="B52" s="53" t="s">
        <v>178</v>
      </c>
      <c r="C52" s="53" t="s">
        <v>178</v>
      </c>
      <c r="D52" s="53"/>
      <c r="E52" s="55">
        <f>E54</f>
        <v>2363.5</v>
      </c>
      <c r="F52" s="55">
        <v>0</v>
      </c>
      <c r="G52" s="55">
        <f>G54</f>
        <v>1839.9</v>
      </c>
      <c r="H52" s="55">
        <v>0</v>
      </c>
      <c r="I52" s="60"/>
    </row>
    <row r="53" spans="1:9" x14ac:dyDescent="0.25">
      <c r="A53" s="51" t="s">
        <v>162</v>
      </c>
      <c r="B53" s="53"/>
      <c r="C53" s="53"/>
      <c r="D53" s="53"/>
      <c r="E53" s="55"/>
      <c r="F53" s="55"/>
      <c r="G53" s="55"/>
      <c r="H53" s="55"/>
    </row>
    <row r="54" spans="1:9" ht="29.25" customHeight="1" x14ac:dyDescent="0.25">
      <c r="A54" s="51" t="s">
        <v>163</v>
      </c>
      <c r="B54" s="53" t="s">
        <v>178</v>
      </c>
      <c r="C54" s="53" t="s">
        <v>178</v>
      </c>
      <c r="D54" s="53"/>
      <c r="E54" s="55">
        <v>2363.5</v>
      </c>
      <c r="F54" s="55">
        <v>0</v>
      </c>
      <c r="G54" s="55">
        <v>1839.9</v>
      </c>
      <c r="H54" s="55">
        <v>0</v>
      </c>
    </row>
    <row r="55" spans="1:9" ht="14.25" customHeight="1" x14ac:dyDescent="0.25">
      <c r="A55" s="50" t="s">
        <v>175</v>
      </c>
      <c r="B55" s="173" t="s">
        <v>179</v>
      </c>
      <c r="C55" s="174"/>
      <c r="D55" s="174"/>
      <c r="E55" s="174"/>
      <c r="F55" s="174"/>
      <c r="G55" s="174"/>
      <c r="H55" s="175"/>
    </row>
    <row r="56" spans="1:9" ht="27" customHeight="1" x14ac:dyDescent="0.25">
      <c r="A56" s="51" t="s">
        <v>177</v>
      </c>
      <c r="B56" s="176"/>
      <c r="C56" s="177"/>
      <c r="D56" s="177"/>
      <c r="E56" s="177"/>
      <c r="F56" s="177"/>
      <c r="G56" s="178"/>
      <c r="H56" s="52"/>
    </row>
    <row r="57" spans="1:9" ht="33.75" customHeight="1" x14ac:dyDescent="0.25">
      <c r="A57" s="51" t="s">
        <v>161</v>
      </c>
      <c r="B57" s="53" t="s">
        <v>178</v>
      </c>
      <c r="C57" s="53" t="s">
        <v>178</v>
      </c>
      <c r="D57" s="53"/>
      <c r="E57" s="55">
        <f>E59</f>
        <v>13589.9</v>
      </c>
      <c r="F57" s="55">
        <v>0</v>
      </c>
      <c r="G57" s="55">
        <f>G59</f>
        <v>12678</v>
      </c>
      <c r="H57" s="55">
        <v>0</v>
      </c>
      <c r="I57" s="60"/>
    </row>
    <row r="58" spans="1:9" x14ac:dyDescent="0.25">
      <c r="A58" s="51" t="s">
        <v>162</v>
      </c>
      <c r="B58" s="53"/>
      <c r="C58" s="53"/>
      <c r="D58" s="53"/>
      <c r="E58" s="55"/>
      <c r="F58" s="55"/>
      <c r="G58" s="55"/>
      <c r="H58" s="55"/>
    </row>
    <row r="59" spans="1:9" ht="33.75" customHeight="1" x14ac:dyDescent="0.25">
      <c r="A59" s="51" t="s">
        <v>163</v>
      </c>
      <c r="B59" s="53" t="s">
        <v>178</v>
      </c>
      <c r="C59" s="53" t="s">
        <v>178</v>
      </c>
      <c r="D59" s="53"/>
      <c r="E59" s="55">
        <v>13589.9</v>
      </c>
      <c r="F59" s="55">
        <v>0</v>
      </c>
      <c r="G59" s="55">
        <v>12678</v>
      </c>
      <c r="H59" s="55">
        <v>0</v>
      </c>
    </row>
    <row r="60" spans="1:9" ht="26.25" customHeight="1" x14ac:dyDescent="0.25">
      <c r="A60" s="50" t="s">
        <v>175</v>
      </c>
      <c r="B60" s="173" t="s">
        <v>180</v>
      </c>
      <c r="C60" s="174"/>
      <c r="D60" s="174"/>
      <c r="E60" s="174"/>
      <c r="F60" s="174"/>
      <c r="G60" s="174"/>
      <c r="H60" s="175"/>
    </row>
    <row r="61" spans="1:9" ht="27" customHeight="1" x14ac:dyDescent="0.25">
      <c r="A61" s="51" t="s">
        <v>181</v>
      </c>
      <c r="B61" s="176"/>
      <c r="C61" s="177"/>
      <c r="D61" s="177"/>
      <c r="E61" s="177"/>
      <c r="F61" s="177"/>
      <c r="G61" s="178"/>
      <c r="H61" s="52"/>
    </row>
    <row r="62" spans="1:9" ht="33.75" customHeight="1" x14ac:dyDescent="0.25">
      <c r="A62" s="51" t="s">
        <v>161</v>
      </c>
      <c r="B62" s="53">
        <v>5</v>
      </c>
      <c r="C62" s="53">
        <f>C64</f>
        <v>4</v>
      </c>
      <c r="D62" s="53"/>
      <c r="E62" s="55">
        <f>E64</f>
        <v>6238.3</v>
      </c>
      <c r="F62" s="55">
        <v>0</v>
      </c>
      <c r="G62" s="55">
        <f>G64</f>
        <v>4678.7</v>
      </c>
      <c r="H62" s="55">
        <v>0</v>
      </c>
      <c r="I62" s="60"/>
    </row>
    <row r="63" spans="1:9" x14ac:dyDescent="0.25">
      <c r="A63" s="51" t="s">
        <v>162</v>
      </c>
      <c r="B63" s="53"/>
      <c r="C63" s="53"/>
      <c r="D63" s="53"/>
      <c r="E63" s="55"/>
      <c r="F63" s="55"/>
      <c r="G63" s="55"/>
      <c r="H63" s="55"/>
    </row>
    <row r="64" spans="1:9" ht="33.75" customHeight="1" x14ac:dyDescent="0.25">
      <c r="A64" s="51" t="s">
        <v>163</v>
      </c>
      <c r="B64" s="53">
        <v>5</v>
      </c>
      <c r="C64" s="53">
        <v>4</v>
      </c>
      <c r="D64" s="53"/>
      <c r="E64" s="55">
        <v>6238.3</v>
      </c>
      <c r="F64" s="55">
        <v>0</v>
      </c>
      <c r="G64" s="55">
        <v>4678.7</v>
      </c>
      <c r="H64" s="55">
        <v>0</v>
      </c>
    </row>
    <row r="65" spans="1:10" ht="26.25" customHeight="1" x14ac:dyDescent="0.25">
      <c r="A65" s="50" t="s">
        <v>175</v>
      </c>
      <c r="B65" s="173" t="s">
        <v>182</v>
      </c>
      <c r="C65" s="174"/>
      <c r="D65" s="174"/>
      <c r="E65" s="174"/>
      <c r="F65" s="174"/>
      <c r="G65" s="174"/>
      <c r="H65" s="175"/>
    </row>
    <row r="66" spans="1:10" ht="27" customHeight="1" x14ac:dyDescent="0.25">
      <c r="A66" s="51" t="s">
        <v>183</v>
      </c>
      <c r="B66" s="176" t="s">
        <v>160</v>
      </c>
      <c r="C66" s="177"/>
      <c r="D66" s="177"/>
      <c r="E66" s="177"/>
      <c r="F66" s="177"/>
      <c r="G66" s="178"/>
      <c r="H66" s="52"/>
    </row>
    <row r="67" spans="1:10" ht="33.75" customHeight="1" x14ac:dyDescent="0.25">
      <c r="A67" s="51" t="s">
        <v>161</v>
      </c>
      <c r="B67" s="53">
        <v>4855</v>
      </c>
      <c r="C67" s="53">
        <v>4855</v>
      </c>
      <c r="D67" s="53"/>
      <c r="E67" s="55">
        <f>E69</f>
        <v>22701.9</v>
      </c>
      <c r="F67" s="55">
        <v>0</v>
      </c>
      <c r="G67" s="55">
        <f>G69</f>
        <v>21139.8</v>
      </c>
      <c r="H67" s="55">
        <v>0</v>
      </c>
      <c r="I67" s="60"/>
    </row>
    <row r="68" spans="1:10" x14ac:dyDescent="0.25">
      <c r="A68" s="51" t="s">
        <v>162</v>
      </c>
      <c r="B68" s="53"/>
      <c r="C68" s="53"/>
      <c r="D68" s="53"/>
      <c r="E68" s="55"/>
      <c r="F68" s="55"/>
      <c r="G68" s="55"/>
      <c r="H68" s="55"/>
    </row>
    <row r="69" spans="1:10" ht="33.75" customHeight="1" x14ac:dyDescent="0.25">
      <c r="A69" s="51" t="s">
        <v>163</v>
      </c>
      <c r="B69" s="53">
        <v>4855</v>
      </c>
      <c r="C69" s="53">
        <v>4855</v>
      </c>
      <c r="D69" s="53"/>
      <c r="E69" s="55">
        <v>22701.9</v>
      </c>
      <c r="F69" s="55">
        <v>0</v>
      </c>
      <c r="G69" s="55">
        <v>21139.8</v>
      </c>
      <c r="H69" s="55">
        <v>0</v>
      </c>
    </row>
    <row r="70" spans="1:10" ht="18.75" customHeight="1" x14ac:dyDescent="0.25">
      <c r="A70" s="50" t="s">
        <v>175</v>
      </c>
      <c r="B70" s="173" t="s">
        <v>184</v>
      </c>
      <c r="C70" s="174"/>
      <c r="D70" s="174"/>
      <c r="E70" s="174"/>
      <c r="F70" s="174"/>
      <c r="G70" s="174"/>
      <c r="H70" s="175"/>
    </row>
    <row r="71" spans="1:10" ht="27" customHeight="1" x14ac:dyDescent="0.25">
      <c r="A71" s="51" t="s">
        <v>177</v>
      </c>
      <c r="B71" s="176"/>
      <c r="C71" s="177"/>
      <c r="D71" s="177"/>
      <c r="E71" s="177"/>
      <c r="F71" s="177"/>
      <c r="G71" s="178"/>
      <c r="H71" s="52"/>
    </row>
    <row r="72" spans="1:10" ht="33.75" customHeight="1" x14ac:dyDescent="0.25">
      <c r="A72" s="51" t="s">
        <v>161</v>
      </c>
      <c r="B72" s="53">
        <v>1144</v>
      </c>
      <c r="C72" s="53">
        <v>1144</v>
      </c>
      <c r="D72" s="53"/>
      <c r="E72" s="55">
        <f>E74+E75</f>
        <v>61132.7</v>
      </c>
      <c r="F72" s="55">
        <v>0</v>
      </c>
      <c r="G72" s="55">
        <f>G74+G75</f>
        <v>55213.399999999994</v>
      </c>
      <c r="H72" s="55">
        <v>0</v>
      </c>
      <c r="I72" s="65"/>
      <c r="J72" s="60"/>
    </row>
    <row r="73" spans="1:10" x14ac:dyDescent="0.25">
      <c r="A73" s="51" t="s">
        <v>162</v>
      </c>
      <c r="B73" s="53"/>
      <c r="C73" s="53"/>
      <c r="D73" s="53"/>
      <c r="E73" s="55"/>
      <c r="F73" s="55"/>
      <c r="G73" s="55" t="s">
        <v>185</v>
      </c>
      <c r="H73" s="55"/>
    </row>
    <row r="74" spans="1:10" ht="45" x14ac:dyDescent="0.25">
      <c r="A74" s="51" t="s">
        <v>186</v>
      </c>
      <c r="B74" s="53" t="s">
        <v>178</v>
      </c>
      <c r="C74" s="53" t="s">
        <v>178</v>
      </c>
      <c r="D74" s="53"/>
      <c r="E74" s="55">
        <v>7600</v>
      </c>
      <c r="F74" s="55">
        <v>0</v>
      </c>
      <c r="G74" s="55">
        <v>6854.7</v>
      </c>
      <c r="H74" s="55">
        <v>0</v>
      </c>
    </row>
    <row r="75" spans="1:10" ht="33.75" customHeight="1" x14ac:dyDescent="0.25">
      <c r="A75" s="51" t="s">
        <v>163</v>
      </c>
      <c r="B75" s="53">
        <v>1144</v>
      </c>
      <c r="C75" s="53">
        <v>1144</v>
      </c>
      <c r="D75" s="53"/>
      <c r="E75" s="55">
        <v>53532.7</v>
      </c>
      <c r="F75" s="55">
        <v>0</v>
      </c>
      <c r="G75" s="55">
        <v>48358.7</v>
      </c>
      <c r="H75" s="55">
        <v>0</v>
      </c>
      <c r="I75" s="65"/>
      <c r="J75" s="60"/>
    </row>
    <row r="76" spans="1:10" ht="16.5" customHeight="1" x14ac:dyDescent="0.25">
      <c r="A76" s="50" t="s">
        <v>175</v>
      </c>
      <c r="B76" s="173" t="s">
        <v>187</v>
      </c>
      <c r="C76" s="174"/>
      <c r="D76" s="174"/>
      <c r="E76" s="174"/>
      <c r="F76" s="174"/>
      <c r="G76" s="174"/>
      <c r="H76" s="175"/>
    </row>
    <row r="77" spans="1:10" ht="27" customHeight="1" x14ac:dyDescent="0.25">
      <c r="A77" s="51" t="s">
        <v>177</v>
      </c>
      <c r="B77" s="176"/>
      <c r="C77" s="177"/>
      <c r="D77" s="177"/>
      <c r="E77" s="177"/>
      <c r="F77" s="177"/>
      <c r="G77" s="178"/>
      <c r="H77" s="52"/>
    </row>
    <row r="78" spans="1:10" ht="27.75" customHeight="1" x14ac:dyDescent="0.25">
      <c r="A78" s="51" t="s">
        <v>188</v>
      </c>
      <c r="B78" s="53" t="s">
        <v>178</v>
      </c>
      <c r="C78" s="53" t="s">
        <v>178</v>
      </c>
      <c r="D78" s="53"/>
      <c r="E78" s="55">
        <f>E80</f>
        <v>5110.5</v>
      </c>
      <c r="F78" s="55">
        <v>0</v>
      </c>
      <c r="G78" s="55">
        <f>G80</f>
        <v>3512.7</v>
      </c>
      <c r="H78" s="55">
        <v>0</v>
      </c>
      <c r="I78" s="60"/>
    </row>
    <row r="79" spans="1:10" x14ac:dyDescent="0.25">
      <c r="A79" s="51" t="s">
        <v>162</v>
      </c>
      <c r="B79" s="53"/>
      <c r="C79" s="53"/>
      <c r="D79" s="53"/>
      <c r="E79" s="55"/>
      <c r="F79" s="55"/>
      <c r="G79" s="55"/>
      <c r="H79" s="55"/>
    </row>
    <row r="80" spans="1:10" ht="33.75" customHeight="1" x14ac:dyDescent="0.25">
      <c r="A80" s="51" t="s">
        <v>163</v>
      </c>
      <c r="B80" s="53" t="s">
        <v>178</v>
      </c>
      <c r="C80" s="53" t="s">
        <v>178</v>
      </c>
      <c r="D80" s="53"/>
      <c r="E80" s="55">
        <v>5110.5</v>
      </c>
      <c r="F80" s="55">
        <v>0</v>
      </c>
      <c r="G80" s="55">
        <v>3512.7</v>
      </c>
      <c r="H80" s="55">
        <v>0</v>
      </c>
    </row>
    <row r="81" spans="1:8" s="69" customFormat="1" x14ac:dyDescent="0.25">
      <c r="A81" s="66" t="s">
        <v>189</v>
      </c>
      <c r="B81" s="67"/>
      <c r="C81" s="67"/>
      <c r="D81" s="67"/>
      <c r="E81" s="68">
        <f>E12+E17+E22+E27+E32+E37+E42+E47+E52+E57+E62+E67+E72+E78</f>
        <v>453079.80000000005</v>
      </c>
      <c r="F81" s="68">
        <f>F12+F17+F22+F27+F32+F37+F42+F47+F52+F57+F62+F67+F72+F78</f>
        <v>0</v>
      </c>
      <c r="G81" s="68">
        <f>G12+G17+G22+G27+G32+G37+G42+G47+G52+G57+G62+G67+G72+G78</f>
        <v>385314.60000000003</v>
      </c>
      <c r="H81" s="68">
        <f>H12+H17+H22+H27+H32+H37+H42+H47+H52+H57+H62+H67+H72+H78</f>
        <v>0</v>
      </c>
    </row>
    <row r="82" spans="1:8" ht="45" x14ac:dyDescent="0.25">
      <c r="A82" s="70" t="s">
        <v>190</v>
      </c>
      <c r="B82" s="53" t="s">
        <v>178</v>
      </c>
      <c r="C82" s="53" t="s">
        <v>178</v>
      </c>
      <c r="D82" s="53"/>
      <c r="E82" s="55">
        <v>18208</v>
      </c>
      <c r="F82" s="53">
        <v>0</v>
      </c>
      <c r="G82" s="55">
        <v>17793</v>
      </c>
      <c r="H82" s="53">
        <v>0</v>
      </c>
    </row>
    <row r="83" spans="1:8" ht="91.5" customHeight="1" x14ac:dyDescent="0.25">
      <c r="A83" s="71" t="s">
        <v>191</v>
      </c>
      <c r="B83" s="53" t="s">
        <v>178</v>
      </c>
      <c r="C83" s="53" t="s">
        <v>178</v>
      </c>
      <c r="D83" s="53"/>
      <c r="E83" s="53">
        <v>11620.6</v>
      </c>
      <c r="F83" s="53">
        <v>0</v>
      </c>
      <c r="G83" s="53">
        <v>7677.8</v>
      </c>
      <c r="H83" s="53">
        <v>0</v>
      </c>
    </row>
    <row r="84" spans="1:8" x14ac:dyDescent="0.25">
      <c r="A84" s="66" t="s">
        <v>192</v>
      </c>
      <c r="B84" s="67"/>
      <c r="C84" s="67"/>
      <c r="D84" s="67"/>
      <c r="E84" s="68">
        <f>E81+E82+E83</f>
        <v>482908.4</v>
      </c>
      <c r="F84" s="72">
        <f>F81+F82+F83</f>
        <v>0</v>
      </c>
      <c r="G84" s="72">
        <f>G81+G82+G83</f>
        <v>410785.4</v>
      </c>
      <c r="H84" s="72">
        <f>H81+H82+H83</f>
        <v>0</v>
      </c>
    </row>
    <row r="85" spans="1:8" x14ac:dyDescent="0.25">
      <c r="B85" s="73"/>
      <c r="C85" s="73"/>
      <c r="D85" s="73"/>
      <c r="E85" s="73"/>
      <c r="F85" s="73"/>
      <c r="G85" s="73"/>
      <c r="H85" s="73"/>
    </row>
  </sheetData>
  <mergeCells count="40">
    <mergeCell ref="B16:G16"/>
    <mergeCell ref="A1:G2"/>
    <mergeCell ref="G3:H3"/>
    <mergeCell ref="A4:H5"/>
    <mergeCell ref="A6:A8"/>
    <mergeCell ref="B6:C6"/>
    <mergeCell ref="D6:D8"/>
    <mergeCell ref="E6:H6"/>
    <mergeCell ref="B7:B8"/>
    <mergeCell ref="C7:C8"/>
    <mergeCell ref="E7:F7"/>
    <mergeCell ref="G7:H7"/>
    <mergeCell ref="A9:H9"/>
    <mergeCell ref="B10:H10"/>
    <mergeCell ref="B11:G11"/>
    <mergeCell ref="B15:H15"/>
    <mergeCell ref="B46:G46"/>
    <mergeCell ref="B20:H20"/>
    <mergeCell ref="B21:G21"/>
    <mergeCell ref="B25:H25"/>
    <mergeCell ref="B26:G26"/>
    <mergeCell ref="B30:H30"/>
    <mergeCell ref="B31:G31"/>
    <mergeCell ref="B35:H35"/>
    <mergeCell ref="B36:G36"/>
    <mergeCell ref="B40:H40"/>
    <mergeCell ref="B41:G41"/>
    <mergeCell ref="B45:H45"/>
    <mergeCell ref="B77:G77"/>
    <mergeCell ref="B50:H50"/>
    <mergeCell ref="B51:G51"/>
    <mergeCell ref="B55:H55"/>
    <mergeCell ref="B56:G56"/>
    <mergeCell ref="B60:H60"/>
    <mergeCell ref="B61:G61"/>
    <mergeCell ref="B65:H65"/>
    <mergeCell ref="B66:G66"/>
    <mergeCell ref="B70:H70"/>
    <mergeCell ref="B71:G71"/>
    <mergeCell ref="B76:H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3" workbookViewId="0">
      <selection activeCell="J11" sqref="J11"/>
    </sheetView>
  </sheetViews>
  <sheetFormatPr defaultRowHeight="15" x14ac:dyDescent="0.25"/>
  <cols>
    <col min="1" max="1" width="42.28515625" customWidth="1"/>
    <col min="2" max="2" width="18.5703125" customWidth="1"/>
    <col min="3" max="3" width="15.42578125" customWidth="1"/>
    <col min="4" max="4" width="16.85546875" customWidth="1"/>
    <col min="5" max="5" width="17.42578125" customWidth="1"/>
    <col min="6" max="6" width="16.5703125" customWidth="1"/>
    <col min="7" max="7" width="15.42578125" customWidth="1"/>
    <col min="8" max="8" width="16.85546875" customWidth="1"/>
    <col min="9" max="9" width="17" customWidth="1"/>
    <col min="10" max="10" width="14.140625" customWidth="1"/>
    <col min="11" max="11" width="17.7109375" customWidth="1"/>
    <col min="12" max="12" width="15.7109375" customWidth="1"/>
    <col min="13" max="13" width="14.85546875" customWidth="1"/>
    <col min="14" max="14" width="18.140625" customWidth="1"/>
    <col min="15" max="15" width="14.85546875" customWidth="1"/>
    <col min="16" max="17" width="15.5703125" customWidth="1"/>
    <col min="18" max="18" width="13.7109375" customWidth="1"/>
    <col min="19" max="19" width="12.7109375" customWidth="1"/>
    <col min="20" max="20" width="18.140625" customWidth="1"/>
    <col min="21" max="21" width="11.28515625" customWidth="1"/>
    <col min="22" max="22" width="15.85546875" customWidth="1"/>
    <col min="23" max="23" width="14.85546875" customWidth="1"/>
    <col min="257" max="257" width="42.28515625" customWidth="1"/>
    <col min="258" max="258" width="18.5703125" customWidth="1"/>
    <col min="259" max="259" width="15.42578125" customWidth="1"/>
    <col min="260" max="260" width="16.85546875" customWidth="1"/>
    <col min="261" max="261" width="17.42578125" customWidth="1"/>
    <col min="262" max="262" width="16.5703125" customWidth="1"/>
    <col min="263" max="263" width="15.42578125" customWidth="1"/>
    <col min="264" max="264" width="16.85546875" customWidth="1"/>
    <col min="265" max="265" width="17" customWidth="1"/>
    <col min="266" max="266" width="14.140625" customWidth="1"/>
    <col min="267" max="267" width="17.7109375" customWidth="1"/>
    <col min="268" max="268" width="15.7109375" customWidth="1"/>
    <col min="269" max="269" width="14.85546875" customWidth="1"/>
    <col min="270" max="270" width="18.140625" customWidth="1"/>
    <col min="271" max="271" width="14.85546875" customWidth="1"/>
    <col min="272" max="273" width="15.5703125" customWidth="1"/>
    <col min="274" max="274" width="13.7109375" customWidth="1"/>
    <col min="275" max="275" width="12.7109375" customWidth="1"/>
    <col min="276" max="276" width="18.140625" customWidth="1"/>
    <col min="277" max="277" width="11.28515625" customWidth="1"/>
    <col min="278" max="278" width="15.85546875" customWidth="1"/>
    <col min="279" max="279" width="14.85546875" customWidth="1"/>
    <col min="513" max="513" width="42.28515625" customWidth="1"/>
    <col min="514" max="514" width="18.5703125" customWidth="1"/>
    <col min="515" max="515" width="15.42578125" customWidth="1"/>
    <col min="516" max="516" width="16.85546875" customWidth="1"/>
    <col min="517" max="517" width="17.42578125" customWidth="1"/>
    <col min="518" max="518" width="16.5703125" customWidth="1"/>
    <col min="519" max="519" width="15.42578125" customWidth="1"/>
    <col min="520" max="520" width="16.85546875" customWidth="1"/>
    <col min="521" max="521" width="17" customWidth="1"/>
    <col min="522" max="522" width="14.140625" customWidth="1"/>
    <col min="523" max="523" width="17.7109375" customWidth="1"/>
    <col min="524" max="524" width="15.7109375" customWidth="1"/>
    <col min="525" max="525" width="14.85546875" customWidth="1"/>
    <col min="526" max="526" width="18.140625" customWidth="1"/>
    <col min="527" max="527" width="14.85546875" customWidth="1"/>
    <col min="528" max="529" width="15.5703125" customWidth="1"/>
    <col min="530" max="530" width="13.7109375" customWidth="1"/>
    <col min="531" max="531" width="12.7109375" customWidth="1"/>
    <col min="532" max="532" width="18.140625" customWidth="1"/>
    <col min="533" max="533" width="11.28515625" customWidth="1"/>
    <col min="534" max="534" width="15.85546875" customWidth="1"/>
    <col min="535" max="535" width="14.85546875" customWidth="1"/>
    <col min="769" max="769" width="42.28515625" customWidth="1"/>
    <col min="770" max="770" width="18.5703125" customWidth="1"/>
    <col min="771" max="771" width="15.42578125" customWidth="1"/>
    <col min="772" max="772" width="16.85546875" customWidth="1"/>
    <col min="773" max="773" width="17.42578125" customWidth="1"/>
    <col min="774" max="774" width="16.5703125" customWidth="1"/>
    <col min="775" max="775" width="15.42578125" customWidth="1"/>
    <col min="776" max="776" width="16.85546875" customWidth="1"/>
    <col min="777" max="777" width="17" customWidth="1"/>
    <col min="778" max="778" width="14.140625" customWidth="1"/>
    <col min="779" max="779" width="17.7109375" customWidth="1"/>
    <col min="780" max="780" width="15.7109375" customWidth="1"/>
    <col min="781" max="781" width="14.85546875" customWidth="1"/>
    <col min="782" max="782" width="18.140625" customWidth="1"/>
    <col min="783" max="783" width="14.85546875" customWidth="1"/>
    <col min="784" max="785" width="15.5703125" customWidth="1"/>
    <col min="786" max="786" width="13.7109375" customWidth="1"/>
    <col min="787" max="787" width="12.7109375" customWidth="1"/>
    <col min="788" max="788" width="18.140625" customWidth="1"/>
    <col min="789" max="789" width="11.28515625" customWidth="1"/>
    <col min="790" max="790" width="15.85546875" customWidth="1"/>
    <col min="791" max="791" width="14.85546875" customWidth="1"/>
    <col min="1025" max="1025" width="42.28515625" customWidth="1"/>
    <col min="1026" max="1026" width="18.5703125" customWidth="1"/>
    <col min="1027" max="1027" width="15.42578125" customWidth="1"/>
    <col min="1028" max="1028" width="16.85546875" customWidth="1"/>
    <col min="1029" max="1029" width="17.42578125" customWidth="1"/>
    <col min="1030" max="1030" width="16.5703125" customWidth="1"/>
    <col min="1031" max="1031" width="15.42578125" customWidth="1"/>
    <col min="1032" max="1032" width="16.85546875" customWidth="1"/>
    <col min="1033" max="1033" width="17" customWidth="1"/>
    <col min="1034" max="1034" width="14.140625" customWidth="1"/>
    <col min="1035" max="1035" width="17.7109375" customWidth="1"/>
    <col min="1036" max="1036" width="15.7109375" customWidth="1"/>
    <col min="1037" max="1037" width="14.85546875" customWidth="1"/>
    <col min="1038" max="1038" width="18.140625" customWidth="1"/>
    <col min="1039" max="1039" width="14.85546875" customWidth="1"/>
    <col min="1040" max="1041" width="15.5703125" customWidth="1"/>
    <col min="1042" max="1042" width="13.7109375" customWidth="1"/>
    <col min="1043" max="1043" width="12.7109375" customWidth="1"/>
    <col min="1044" max="1044" width="18.140625" customWidth="1"/>
    <col min="1045" max="1045" width="11.28515625" customWidth="1"/>
    <col min="1046" max="1046" width="15.85546875" customWidth="1"/>
    <col min="1047" max="1047" width="14.85546875" customWidth="1"/>
    <col min="1281" max="1281" width="42.28515625" customWidth="1"/>
    <col min="1282" max="1282" width="18.5703125" customWidth="1"/>
    <col min="1283" max="1283" width="15.42578125" customWidth="1"/>
    <col min="1284" max="1284" width="16.85546875" customWidth="1"/>
    <col min="1285" max="1285" width="17.42578125" customWidth="1"/>
    <col min="1286" max="1286" width="16.5703125" customWidth="1"/>
    <col min="1287" max="1287" width="15.42578125" customWidth="1"/>
    <col min="1288" max="1288" width="16.85546875" customWidth="1"/>
    <col min="1289" max="1289" width="17" customWidth="1"/>
    <col min="1290" max="1290" width="14.140625" customWidth="1"/>
    <col min="1291" max="1291" width="17.7109375" customWidth="1"/>
    <col min="1292" max="1292" width="15.7109375" customWidth="1"/>
    <col min="1293" max="1293" width="14.85546875" customWidth="1"/>
    <col min="1294" max="1294" width="18.140625" customWidth="1"/>
    <col min="1295" max="1295" width="14.85546875" customWidth="1"/>
    <col min="1296" max="1297" width="15.5703125" customWidth="1"/>
    <col min="1298" max="1298" width="13.7109375" customWidth="1"/>
    <col min="1299" max="1299" width="12.7109375" customWidth="1"/>
    <col min="1300" max="1300" width="18.140625" customWidth="1"/>
    <col min="1301" max="1301" width="11.28515625" customWidth="1"/>
    <col min="1302" max="1302" width="15.85546875" customWidth="1"/>
    <col min="1303" max="1303" width="14.85546875" customWidth="1"/>
    <col min="1537" max="1537" width="42.28515625" customWidth="1"/>
    <col min="1538" max="1538" width="18.5703125" customWidth="1"/>
    <col min="1539" max="1539" width="15.42578125" customWidth="1"/>
    <col min="1540" max="1540" width="16.85546875" customWidth="1"/>
    <col min="1541" max="1541" width="17.42578125" customWidth="1"/>
    <col min="1542" max="1542" width="16.5703125" customWidth="1"/>
    <col min="1543" max="1543" width="15.42578125" customWidth="1"/>
    <col min="1544" max="1544" width="16.85546875" customWidth="1"/>
    <col min="1545" max="1545" width="17" customWidth="1"/>
    <col min="1546" max="1546" width="14.140625" customWidth="1"/>
    <col min="1547" max="1547" width="17.7109375" customWidth="1"/>
    <col min="1548" max="1548" width="15.7109375" customWidth="1"/>
    <col min="1549" max="1549" width="14.85546875" customWidth="1"/>
    <col min="1550" max="1550" width="18.140625" customWidth="1"/>
    <col min="1551" max="1551" width="14.85546875" customWidth="1"/>
    <col min="1552" max="1553" width="15.5703125" customWidth="1"/>
    <col min="1554" max="1554" width="13.7109375" customWidth="1"/>
    <col min="1555" max="1555" width="12.7109375" customWidth="1"/>
    <col min="1556" max="1556" width="18.140625" customWidth="1"/>
    <col min="1557" max="1557" width="11.28515625" customWidth="1"/>
    <col min="1558" max="1558" width="15.85546875" customWidth="1"/>
    <col min="1559" max="1559" width="14.85546875" customWidth="1"/>
    <col min="1793" max="1793" width="42.28515625" customWidth="1"/>
    <col min="1794" max="1794" width="18.5703125" customWidth="1"/>
    <col min="1795" max="1795" width="15.42578125" customWidth="1"/>
    <col min="1796" max="1796" width="16.85546875" customWidth="1"/>
    <col min="1797" max="1797" width="17.42578125" customWidth="1"/>
    <col min="1798" max="1798" width="16.5703125" customWidth="1"/>
    <col min="1799" max="1799" width="15.42578125" customWidth="1"/>
    <col min="1800" max="1800" width="16.85546875" customWidth="1"/>
    <col min="1801" max="1801" width="17" customWidth="1"/>
    <col min="1802" max="1802" width="14.140625" customWidth="1"/>
    <col min="1803" max="1803" width="17.7109375" customWidth="1"/>
    <col min="1804" max="1804" width="15.7109375" customWidth="1"/>
    <col min="1805" max="1805" width="14.85546875" customWidth="1"/>
    <col min="1806" max="1806" width="18.140625" customWidth="1"/>
    <col min="1807" max="1807" width="14.85546875" customWidth="1"/>
    <col min="1808" max="1809" width="15.5703125" customWidth="1"/>
    <col min="1810" max="1810" width="13.7109375" customWidth="1"/>
    <col min="1811" max="1811" width="12.7109375" customWidth="1"/>
    <col min="1812" max="1812" width="18.140625" customWidth="1"/>
    <col min="1813" max="1813" width="11.28515625" customWidth="1"/>
    <col min="1814" max="1814" width="15.85546875" customWidth="1"/>
    <col min="1815" max="1815" width="14.85546875" customWidth="1"/>
    <col min="2049" max="2049" width="42.28515625" customWidth="1"/>
    <col min="2050" max="2050" width="18.5703125" customWidth="1"/>
    <col min="2051" max="2051" width="15.42578125" customWidth="1"/>
    <col min="2052" max="2052" width="16.85546875" customWidth="1"/>
    <col min="2053" max="2053" width="17.42578125" customWidth="1"/>
    <col min="2054" max="2054" width="16.5703125" customWidth="1"/>
    <col min="2055" max="2055" width="15.42578125" customWidth="1"/>
    <col min="2056" max="2056" width="16.85546875" customWidth="1"/>
    <col min="2057" max="2057" width="17" customWidth="1"/>
    <col min="2058" max="2058" width="14.140625" customWidth="1"/>
    <col min="2059" max="2059" width="17.7109375" customWidth="1"/>
    <col min="2060" max="2060" width="15.7109375" customWidth="1"/>
    <col min="2061" max="2061" width="14.85546875" customWidth="1"/>
    <col min="2062" max="2062" width="18.140625" customWidth="1"/>
    <col min="2063" max="2063" width="14.85546875" customWidth="1"/>
    <col min="2064" max="2065" width="15.5703125" customWidth="1"/>
    <col min="2066" max="2066" width="13.7109375" customWidth="1"/>
    <col min="2067" max="2067" width="12.7109375" customWidth="1"/>
    <col min="2068" max="2068" width="18.140625" customWidth="1"/>
    <col min="2069" max="2069" width="11.28515625" customWidth="1"/>
    <col min="2070" max="2070" width="15.85546875" customWidth="1"/>
    <col min="2071" max="2071" width="14.85546875" customWidth="1"/>
    <col min="2305" max="2305" width="42.28515625" customWidth="1"/>
    <col min="2306" max="2306" width="18.5703125" customWidth="1"/>
    <col min="2307" max="2307" width="15.42578125" customWidth="1"/>
    <col min="2308" max="2308" width="16.85546875" customWidth="1"/>
    <col min="2309" max="2309" width="17.42578125" customWidth="1"/>
    <col min="2310" max="2310" width="16.5703125" customWidth="1"/>
    <col min="2311" max="2311" width="15.42578125" customWidth="1"/>
    <col min="2312" max="2312" width="16.85546875" customWidth="1"/>
    <col min="2313" max="2313" width="17" customWidth="1"/>
    <col min="2314" max="2314" width="14.140625" customWidth="1"/>
    <col min="2315" max="2315" width="17.7109375" customWidth="1"/>
    <col min="2316" max="2316" width="15.7109375" customWidth="1"/>
    <col min="2317" max="2317" width="14.85546875" customWidth="1"/>
    <col min="2318" max="2318" width="18.140625" customWidth="1"/>
    <col min="2319" max="2319" width="14.85546875" customWidth="1"/>
    <col min="2320" max="2321" width="15.5703125" customWidth="1"/>
    <col min="2322" max="2322" width="13.7109375" customWidth="1"/>
    <col min="2323" max="2323" width="12.7109375" customWidth="1"/>
    <col min="2324" max="2324" width="18.140625" customWidth="1"/>
    <col min="2325" max="2325" width="11.28515625" customWidth="1"/>
    <col min="2326" max="2326" width="15.85546875" customWidth="1"/>
    <col min="2327" max="2327" width="14.85546875" customWidth="1"/>
    <col min="2561" max="2561" width="42.28515625" customWidth="1"/>
    <col min="2562" max="2562" width="18.5703125" customWidth="1"/>
    <col min="2563" max="2563" width="15.42578125" customWidth="1"/>
    <col min="2564" max="2564" width="16.85546875" customWidth="1"/>
    <col min="2565" max="2565" width="17.42578125" customWidth="1"/>
    <col min="2566" max="2566" width="16.5703125" customWidth="1"/>
    <col min="2567" max="2567" width="15.42578125" customWidth="1"/>
    <col min="2568" max="2568" width="16.85546875" customWidth="1"/>
    <col min="2569" max="2569" width="17" customWidth="1"/>
    <col min="2570" max="2570" width="14.140625" customWidth="1"/>
    <col min="2571" max="2571" width="17.7109375" customWidth="1"/>
    <col min="2572" max="2572" width="15.7109375" customWidth="1"/>
    <col min="2573" max="2573" width="14.85546875" customWidth="1"/>
    <col min="2574" max="2574" width="18.140625" customWidth="1"/>
    <col min="2575" max="2575" width="14.85546875" customWidth="1"/>
    <col min="2576" max="2577" width="15.5703125" customWidth="1"/>
    <col min="2578" max="2578" width="13.7109375" customWidth="1"/>
    <col min="2579" max="2579" width="12.7109375" customWidth="1"/>
    <col min="2580" max="2580" width="18.140625" customWidth="1"/>
    <col min="2581" max="2581" width="11.28515625" customWidth="1"/>
    <col min="2582" max="2582" width="15.85546875" customWidth="1"/>
    <col min="2583" max="2583" width="14.85546875" customWidth="1"/>
    <col min="2817" max="2817" width="42.28515625" customWidth="1"/>
    <col min="2818" max="2818" width="18.5703125" customWidth="1"/>
    <col min="2819" max="2819" width="15.42578125" customWidth="1"/>
    <col min="2820" max="2820" width="16.85546875" customWidth="1"/>
    <col min="2821" max="2821" width="17.42578125" customWidth="1"/>
    <col min="2822" max="2822" width="16.5703125" customWidth="1"/>
    <col min="2823" max="2823" width="15.42578125" customWidth="1"/>
    <col min="2824" max="2824" width="16.85546875" customWidth="1"/>
    <col min="2825" max="2825" width="17" customWidth="1"/>
    <col min="2826" max="2826" width="14.140625" customWidth="1"/>
    <col min="2827" max="2827" width="17.7109375" customWidth="1"/>
    <col min="2828" max="2828" width="15.7109375" customWidth="1"/>
    <col min="2829" max="2829" width="14.85546875" customWidth="1"/>
    <col min="2830" max="2830" width="18.140625" customWidth="1"/>
    <col min="2831" max="2831" width="14.85546875" customWidth="1"/>
    <col min="2832" max="2833" width="15.5703125" customWidth="1"/>
    <col min="2834" max="2834" width="13.7109375" customWidth="1"/>
    <col min="2835" max="2835" width="12.7109375" customWidth="1"/>
    <col min="2836" max="2836" width="18.140625" customWidth="1"/>
    <col min="2837" max="2837" width="11.28515625" customWidth="1"/>
    <col min="2838" max="2838" width="15.85546875" customWidth="1"/>
    <col min="2839" max="2839" width="14.85546875" customWidth="1"/>
    <col min="3073" max="3073" width="42.28515625" customWidth="1"/>
    <col min="3074" max="3074" width="18.5703125" customWidth="1"/>
    <col min="3075" max="3075" width="15.42578125" customWidth="1"/>
    <col min="3076" max="3076" width="16.85546875" customWidth="1"/>
    <col min="3077" max="3077" width="17.42578125" customWidth="1"/>
    <col min="3078" max="3078" width="16.5703125" customWidth="1"/>
    <col min="3079" max="3079" width="15.42578125" customWidth="1"/>
    <col min="3080" max="3080" width="16.85546875" customWidth="1"/>
    <col min="3081" max="3081" width="17" customWidth="1"/>
    <col min="3082" max="3082" width="14.140625" customWidth="1"/>
    <col min="3083" max="3083" width="17.7109375" customWidth="1"/>
    <col min="3084" max="3084" width="15.7109375" customWidth="1"/>
    <col min="3085" max="3085" width="14.85546875" customWidth="1"/>
    <col min="3086" max="3086" width="18.140625" customWidth="1"/>
    <col min="3087" max="3087" width="14.85546875" customWidth="1"/>
    <col min="3088" max="3089" width="15.5703125" customWidth="1"/>
    <col min="3090" max="3090" width="13.7109375" customWidth="1"/>
    <col min="3091" max="3091" width="12.7109375" customWidth="1"/>
    <col min="3092" max="3092" width="18.140625" customWidth="1"/>
    <col min="3093" max="3093" width="11.28515625" customWidth="1"/>
    <col min="3094" max="3094" width="15.85546875" customWidth="1"/>
    <col min="3095" max="3095" width="14.85546875" customWidth="1"/>
    <col min="3329" max="3329" width="42.28515625" customWidth="1"/>
    <col min="3330" max="3330" width="18.5703125" customWidth="1"/>
    <col min="3331" max="3331" width="15.42578125" customWidth="1"/>
    <col min="3332" max="3332" width="16.85546875" customWidth="1"/>
    <col min="3333" max="3333" width="17.42578125" customWidth="1"/>
    <col min="3334" max="3334" width="16.5703125" customWidth="1"/>
    <col min="3335" max="3335" width="15.42578125" customWidth="1"/>
    <col min="3336" max="3336" width="16.85546875" customWidth="1"/>
    <col min="3337" max="3337" width="17" customWidth="1"/>
    <col min="3338" max="3338" width="14.140625" customWidth="1"/>
    <col min="3339" max="3339" width="17.7109375" customWidth="1"/>
    <col min="3340" max="3340" width="15.7109375" customWidth="1"/>
    <col min="3341" max="3341" width="14.85546875" customWidth="1"/>
    <col min="3342" max="3342" width="18.140625" customWidth="1"/>
    <col min="3343" max="3343" width="14.85546875" customWidth="1"/>
    <col min="3344" max="3345" width="15.5703125" customWidth="1"/>
    <col min="3346" max="3346" width="13.7109375" customWidth="1"/>
    <col min="3347" max="3347" width="12.7109375" customWidth="1"/>
    <col min="3348" max="3348" width="18.140625" customWidth="1"/>
    <col min="3349" max="3349" width="11.28515625" customWidth="1"/>
    <col min="3350" max="3350" width="15.85546875" customWidth="1"/>
    <col min="3351" max="3351" width="14.85546875" customWidth="1"/>
    <col min="3585" max="3585" width="42.28515625" customWidth="1"/>
    <col min="3586" max="3586" width="18.5703125" customWidth="1"/>
    <col min="3587" max="3587" width="15.42578125" customWidth="1"/>
    <col min="3588" max="3588" width="16.85546875" customWidth="1"/>
    <col min="3589" max="3589" width="17.42578125" customWidth="1"/>
    <col min="3590" max="3590" width="16.5703125" customWidth="1"/>
    <col min="3591" max="3591" width="15.42578125" customWidth="1"/>
    <col min="3592" max="3592" width="16.85546875" customWidth="1"/>
    <col min="3593" max="3593" width="17" customWidth="1"/>
    <col min="3594" max="3594" width="14.140625" customWidth="1"/>
    <col min="3595" max="3595" width="17.7109375" customWidth="1"/>
    <col min="3596" max="3596" width="15.7109375" customWidth="1"/>
    <col min="3597" max="3597" width="14.85546875" customWidth="1"/>
    <col min="3598" max="3598" width="18.140625" customWidth="1"/>
    <col min="3599" max="3599" width="14.85546875" customWidth="1"/>
    <col min="3600" max="3601" width="15.5703125" customWidth="1"/>
    <col min="3602" max="3602" width="13.7109375" customWidth="1"/>
    <col min="3603" max="3603" width="12.7109375" customWidth="1"/>
    <col min="3604" max="3604" width="18.140625" customWidth="1"/>
    <col min="3605" max="3605" width="11.28515625" customWidth="1"/>
    <col min="3606" max="3606" width="15.85546875" customWidth="1"/>
    <col min="3607" max="3607" width="14.85546875" customWidth="1"/>
    <col min="3841" max="3841" width="42.28515625" customWidth="1"/>
    <col min="3842" max="3842" width="18.5703125" customWidth="1"/>
    <col min="3843" max="3843" width="15.42578125" customWidth="1"/>
    <col min="3844" max="3844" width="16.85546875" customWidth="1"/>
    <col min="3845" max="3845" width="17.42578125" customWidth="1"/>
    <col min="3846" max="3846" width="16.5703125" customWidth="1"/>
    <col min="3847" max="3847" width="15.42578125" customWidth="1"/>
    <col min="3848" max="3848" width="16.85546875" customWidth="1"/>
    <col min="3849" max="3849" width="17" customWidth="1"/>
    <col min="3850" max="3850" width="14.140625" customWidth="1"/>
    <col min="3851" max="3851" width="17.7109375" customWidth="1"/>
    <col min="3852" max="3852" width="15.7109375" customWidth="1"/>
    <col min="3853" max="3853" width="14.85546875" customWidth="1"/>
    <col min="3854" max="3854" width="18.140625" customWidth="1"/>
    <col min="3855" max="3855" width="14.85546875" customWidth="1"/>
    <col min="3856" max="3857" width="15.5703125" customWidth="1"/>
    <col min="3858" max="3858" width="13.7109375" customWidth="1"/>
    <col min="3859" max="3859" width="12.7109375" customWidth="1"/>
    <col min="3860" max="3860" width="18.140625" customWidth="1"/>
    <col min="3861" max="3861" width="11.28515625" customWidth="1"/>
    <col min="3862" max="3862" width="15.85546875" customWidth="1"/>
    <col min="3863" max="3863" width="14.85546875" customWidth="1"/>
    <col min="4097" max="4097" width="42.28515625" customWidth="1"/>
    <col min="4098" max="4098" width="18.5703125" customWidth="1"/>
    <col min="4099" max="4099" width="15.42578125" customWidth="1"/>
    <col min="4100" max="4100" width="16.85546875" customWidth="1"/>
    <col min="4101" max="4101" width="17.42578125" customWidth="1"/>
    <col min="4102" max="4102" width="16.5703125" customWidth="1"/>
    <col min="4103" max="4103" width="15.42578125" customWidth="1"/>
    <col min="4104" max="4104" width="16.85546875" customWidth="1"/>
    <col min="4105" max="4105" width="17" customWidth="1"/>
    <col min="4106" max="4106" width="14.140625" customWidth="1"/>
    <col min="4107" max="4107" width="17.7109375" customWidth="1"/>
    <col min="4108" max="4108" width="15.7109375" customWidth="1"/>
    <col min="4109" max="4109" width="14.85546875" customWidth="1"/>
    <col min="4110" max="4110" width="18.140625" customWidth="1"/>
    <col min="4111" max="4111" width="14.85546875" customWidth="1"/>
    <col min="4112" max="4113" width="15.5703125" customWidth="1"/>
    <col min="4114" max="4114" width="13.7109375" customWidth="1"/>
    <col min="4115" max="4115" width="12.7109375" customWidth="1"/>
    <col min="4116" max="4116" width="18.140625" customWidth="1"/>
    <col min="4117" max="4117" width="11.28515625" customWidth="1"/>
    <col min="4118" max="4118" width="15.85546875" customWidth="1"/>
    <col min="4119" max="4119" width="14.85546875" customWidth="1"/>
    <col min="4353" max="4353" width="42.28515625" customWidth="1"/>
    <col min="4354" max="4354" width="18.5703125" customWidth="1"/>
    <col min="4355" max="4355" width="15.42578125" customWidth="1"/>
    <col min="4356" max="4356" width="16.85546875" customWidth="1"/>
    <col min="4357" max="4357" width="17.42578125" customWidth="1"/>
    <col min="4358" max="4358" width="16.5703125" customWidth="1"/>
    <col min="4359" max="4359" width="15.42578125" customWidth="1"/>
    <col min="4360" max="4360" width="16.85546875" customWidth="1"/>
    <col min="4361" max="4361" width="17" customWidth="1"/>
    <col min="4362" max="4362" width="14.140625" customWidth="1"/>
    <col min="4363" max="4363" width="17.7109375" customWidth="1"/>
    <col min="4364" max="4364" width="15.7109375" customWidth="1"/>
    <col min="4365" max="4365" width="14.85546875" customWidth="1"/>
    <col min="4366" max="4366" width="18.140625" customWidth="1"/>
    <col min="4367" max="4367" width="14.85546875" customWidth="1"/>
    <col min="4368" max="4369" width="15.5703125" customWidth="1"/>
    <col min="4370" max="4370" width="13.7109375" customWidth="1"/>
    <col min="4371" max="4371" width="12.7109375" customWidth="1"/>
    <col min="4372" max="4372" width="18.140625" customWidth="1"/>
    <col min="4373" max="4373" width="11.28515625" customWidth="1"/>
    <col min="4374" max="4374" width="15.85546875" customWidth="1"/>
    <col min="4375" max="4375" width="14.85546875" customWidth="1"/>
    <col min="4609" max="4609" width="42.28515625" customWidth="1"/>
    <col min="4610" max="4610" width="18.5703125" customWidth="1"/>
    <col min="4611" max="4611" width="15.42578125" customWidth="1"/>
    <col min="4612" max="4612" width="16.85546875" customWidth="1"/>
    <col min="4613" max="4613" width="17.42578125" customWidth="1"/>
    <col min="4614" max="4614" width="16.5703125" customWidth="1"/>
    <col min="4615" max="4615" width="15.42578125" customWidth="1"/>
    <col min="4616" max="4616" width="16.85546875" customWidth="1"/>
    <col min="4617" max="4617" width="17" customWidth="1"/>
    <col min="4618" max="4618" width="14.140625" customWidth="1"/>
    <col min="4619" max="4619" width="17.7109375" customWidth="1"/>
    <col min="4620" max="4620" width="15.7109375" customWidth="1"/>
    <col min="4621" max="4621" width="14.85546875" customWidth="1"/>
    <col min="4622" max="4622" width="18.140625" customWidth="1"/>
    <col min="4623" max="4623" width="14.85546875" customWidth="1"/>
    <col min="4624" max="4625" width="15.5703125" customWidth="1"/>
    <col min="4626" max="4626" width="13.7109375" customWidth="1"/>
    <col min="4627" max="4627" width="12.7109375" customWidth="1"/>
    <col min="4628" max="4628" width="18.140625" customWidth="1"/>
    <col min="4629" max="4629" width="11.28515625" customWidth="1"/>
    <col min="4630" max="4630" width="15.85546875" customWidth="1"/>
    <col min="4631" max="4631" width="14.85546875" customWidth="1"/>
    <col min="4865" max="4865" width="42.28515625" customWidth="1"/>
    <col min="4866" max="4866" width="18.5703125" customWidth="1"/>
    <col min="4867" max="4867" width="15.42578125" customWidth="1"/>
    <col min="4868" max="4868" width="16.85546875" customWidth="1"/>
    <col min="4869" max="4869" width="17.42578125" customWidth="1"/>
    <col min="4870" max="4870" width="16.5703125" customWidth="1"/>
    <col min="4871" max="4871" width="15.42578125" customWidth="1"/>
    <col min="4872" max="4872" width="16.85546875" customWidth="1"/>
    <col min="4873" max="4873" width="17" customWidth="1"/>
    <col min="4874" max="4874" width="14.140625" customWidth="1"/>
    <col min="4875" max="4875" width="17.7109375" customWidth="1"/>
    <col min="4876" max="4876" width="15.7109375" customWidth="1"/>
    <col min="4877" max="4877" width="14.85546875" customWidth="1"/>
    <col min="4878" max="4878" width="18.140625" customWidth="1"/>
    <col min="4879" max="4879" width="14.85546875" customWidth="1"/>
    <col min="4880" max="4881" width="15.5703125" customWidth="1"/>
    <col min="4882" max="4882" width="13.7109375" customWidth="1"/>
    <col min="4883" max="4883" width="12.7109375" customWidth="1"/>
    <col min="4884" max="4884" width="18.140625" customWidth="1"/>
    <col min="4885" max="4885" width="11.28515625" customWidth="1"/>
    <col min="4886" max="4886" width="15.85546875" customWidth="1"/>
    <col min="4887" max="4887" width="14.85546875" customWidth="1"/>
    <col min="5121" max="5121" width="42.28515625" customWidth="1"/>
    <col min="5122" max="5122" width="18.5703125" customWidth="1"/>
    <col min="5123" max="5123" width="15.42578125" customWidth="1"/>
    <col min="5124" max="5124" width="16.85546875" customWidth="1"/>
    <col min="5125" max="5125" width="17.42578125" customWidth="1"/>
    <col min="5126" max="5126" width="16.5703125" customWidth="1"/>
    <col min="5127" max="5127" width="15.42578125" customWidth="1"/>
    <col min="5128" max="5128" width="16.85546875" customWidth="1"/>
    <col min="5129" max="5129" width="17" customWidth="1"/>
    <col min="5130" max="5130" width="14.140625" customWidth="1"/>
    <col min="5131" max="5131" width="17.7109375" customWidth="1"/>
    <col min="5132" max="5132" width="15.7109375" customWidth="1"/>
    <col min="5133" max="5133" width="14.85546875" customWidth="1"/>
    <col min="5134" max="5134" width="18.140625" customWidth="1"/>
    <col min="5135" max="5135" width="14.85546875" customWidth="1"/>
    <col min="5136" max="5137" width="15.5703125" customWidth="1"/>
    <col min="5138" max="5138" width="13.7109375" customWidth="1"/>
    <col min="5139" max="5139" width="12.7109375" customWidth="1"/>
    <col min="5140" max="5140" width="18.140625" customWidth="1"/>
    <col min="5141" max="5141" width="11.28515625" customWidth="1"/>
    <col min="5142" max="5142" width="15.85546875" customWidth="1"/>
    <col min="5143" max="5143" width="14.85546875" customWidth="1"/>
    <col min="5377" max="5377" width="42.28515625" customWidth="1"/>
    <col min="5378" max="5378" width="18.5703125" customWidth="1"/>
    <col min="5379" max="5379" width="15.42578125" customWidth="1"/>
    <col min="5380" max="5380" width="16.85546875" customWidth="1"/>
    <col min="5381" max="5381" width="17.42578125" customWidth="1"/>
    <col min="5382" max="5382" width="16.5703125" customWidth="1"/>
    <col min="5383" max="5383" width="15.42578125" customWidth="1"/>
    <col min="5384" max="5384" width="16.85546875" customWidth="1"/>
    <col min="5385" max="5385" width="17" customWidth="1"/>
    <col min="5386" max="5386" width="14.140625" customWidth="1"/>
    <col min="5387" max="5387" width="17.7109375" customWidth="1"/>
    <col min="5388" max="5388" width="15.7109375" customWidth="1"/>
    <col min="5389" max="5389" width="14.85546875" customWidth="1"/>
    <col min="5390" max="5390" width="18.140625" customWidth="1"/>
    <col min="5391" max="5391" width="14.85546875" customWidth="1"/>
    <col min="5392" max="5393" width="15.5703125" customWidth="1"/>
    <col min="5394" max="5394" width="13.7109375" customWidth="1"/>
    <col min="5395" max="5395" width="12.7109375" customWidth="1"/>
    <col min="5396" max="5396" width="18.140625" customWidth="1"/>
    <col min="5397" max="5397" width="11.28515625" customWidth="1"/>
    <col min="5398" max="5398" width="15.85546875" customWidth="1"/>
    <col min="5399" max="5399" width="14.85546875" customWidth="1"/>
    <col min="5633" max="5633" width="42.28515625" customWidth="1"/>
    <col min="5634" max="5634" width="18.5703125" customWidth="1"/>
    <col min="5635" max="5635" width="15.42578125" customWidth="1"/>
    <col min="5636" max="5636" width="16.85546875" customWidth="1"/>
    <col min="5637" max="5637" width="17.42578125" customWidth="1"/>
    <col min="5638" max="5638" width="16.5703125" customWidth="1"/>
    <col min="5639" max="5639" width="15.42578125" customWidth="1"/>
    <col min="5640" max="5640" width="16.85546875" customWidth="1"/>
    <col min="5641" max="5641" width="17" customWidth="1"/>
    <col min="5642" max="5642" width="14.140625" customWidth="1"/>
    <col min="5643" max="5643" width="17.7109375" customWidth="1"/>
    <col min="5644" max="5644" width="15.7109375" customWidth="1"/>
    <col min="5645" max="5645" width="14.85546875" customWidth="1"/>
    <col min="5646" max="5646" width="18.140625" customWidth="1"/>
    <col min="5647" max="5647" width="14.85546875" customWidth="1"/>
    <col min="5648" max="5649" width="15.5703125" customWidth="1"/>
    <col min="5650" max="5650" width="13.7109375" customWidth="1"/>
    <col min="5651" max="5651" width="12.7109375" customWidth="1"/>
    <col min="5652" max="5652" width="18.140625" customWidth="1"/>
    <col min="5653" max="5653" width="11.28515625" customWidth="1"/>
    <col min="5654" max="5654" width="15.85546875" customWidth="1"/>
    <col min="5655" max="5655" width="14.85546875" customWidth="1"/>
    <col min="5889" max="5889" width="42.28515625" customWidth="1"/>
    <col min="5890" max="5890" width="18.5703125" customWidth="1"/>
    <col min="5891" max="5891" width="15.42578125" customWidth="1"/>
    <col min="5892" max="5892" width="16.85546875" customWidth="1"/>
    <col min="5893" max="5893" width="17.42578125" customWidth="1"/>
    <col min="5894" max="5894" width="16.5703125" customWidth="1"/>
    <col min="5895" max="5895" width="15.42578125" customWidth="1"/>
    <col min="5896" max="5896" width="16.85546875" customWidth="1"/>
    <col min="5897" max="5897" width="17" customWidth="1"/>
    <col min="5898" max="5898" width="14.140625" customWidth="1"/>
    <col min="5899" max="5899" width="17.7109375" customWidth="1"/>
    <col min="5900" max="5900" width="15.7109375" customWidth="1"/>
    <col min="5901" max="5901" width="14.85546875" customWidth="1"/>
    <col min="5902" max="5902" width="18.140625" customWidth="1"/>
    <col min="5903" max="5903" width="14.85546875" customWidth="1"/>
    <col min="5904" max="5905" width="15.5703125" customWidth="1"/>
    <col min="5906" max="5906" width="13.7109375" customWidth="1"/>
    <col min="5907" max="5907" width="12.7109375" customWidth="1"/>
    <col min="5908" max="5908" width="18.140625" customWidth="1"/>
    <col min="5909" max="5909" width="11.28515625" customWidth="1"/>
    <col min="5910" max="5910" width="15.85546875" customWidth="1"/>
    <col min="5911" max="5911" width="14.85546875" customWidth="1"/>
    <col min="6145" max="6145" width="42.28515625" customWidth="1"/>
    <col min="6146" max="6146" width="18.5703125" customWidth="1"/>
    <col min="6147" max="6147" width="15.42578125" customWidth="1"/>
    <col min="6148" max="6148" width="16.85546875" customWidth="1"/>
    <col min="6149" max="6149" width="17.42578125" customWidth="1"/>
    <col min="6150" max="6150" width="16.5703125" customWidth="1"/>
    <col min="6151" max="6151" width="15.42578125" customWidth="1"/>
    <col min="6152" max="6152" width="16.85546875" customWidth="1"/>
    <col min="6153" max="6153" width="17" customWidth="1"/>
    <col min="6154" max="6154" width="14.140625" customWidth="1"/>
    <col min="6155" max="6155" width="17.7109375" customWidth="1"/>
    <col min="6156" max="6156" width="15.7109375" customWidth="1"/>
    <col min="6157" max="6157" width="14.85546875" customWidth="1"/>
    <col min="6158" max="6158" width="18.140625" customWidth="1"/>
    <col min="6159" max="6159" width="14.85546875" customWidth="1"/>
    <col min="6160" max="6161" width="15.5703125" customWidth="1"/>
    <col min="6162" max="6162" width="13.7109375" customWidth="1"/>
    <col min="6163" max="6163" width="12.7109375" customWidth="1"/>
    <col min="6164" max="6164" width="18.140625" customWidth="1"/>
    <col min="6165" max="6165" width="11.28515625" customWidth="1"/>
    <col min="6166" max="6166" width="15.85546875" customWidth="1"/>
    <col min="6167" max="6167" width="14.85546875" customWidth="1"/>
    <col min="6401" max="6401" width="42.28515625" customWidth="1"/>
    <col min="6402" max="6402" width="18.5703125" customWidth="1"/>
    <col min="6403" max="6403" width="15.42578125" customWidth="1"/>
    <col min="6404" max="6404" width="16.85546875" customWidth="1"/>
    <col min="6405" max="6405" width="17.42578125" customWidth="1"/>
    <col min="6406" max="6406" width="16.5703125" customWidth="1"/>
    <col min="6407" max="6407" width="15.42578125" customWidth="1"/>
    <col min="6408" max="6408" width="16.85546875" customWidth="1"/>
    <col min="6409" max="6409" width="17" customWidth="1"/>
    <col min="6410" max="6410" width="14.140625" customWidth="1"/>
    <col min="6411" max="6411" width="17.7109375" customWidth="1"/>
    <col min="6412" max="6412" width="15.7109375" customWidth="1"/>
    <col min="6413" max="6413" width="14.85546875" customWidth="1"/>
    <col min="6414" max="6414" width="18.140625" customWidth="1"/>
    <col min="6415" max="6415" width="14.85546875" customWidth="1"/>
    <col min="6416" max="6417" width="15.5703125" customWidth="1"/>
    <col min="6418" max="6418" width="13.7109375" customWidth="1"/>
    <col min="6419" max="6419" width="12.7109375" customWidth="1"/>
    <col min="6420" max="6420" width="18.140625" customWidth="1"/>
    <col min="6421" max="6421" width="11.28515625" customWidth="1"/>
    <col min="6422" max="6422" width="15.85546875" customWidth="1"/>
    <col min="6423" max="6423" width="14.85546875" customWidth="1"/>
    <col min="6657" max="6657" width="42.28515625" customWidth="1"/>
    <col min="6658" max="6658" width="18.5703125" customWidth="1"/>
    <col min="6659" max="6659" width="15.42578125" customWidth="1"/>
    <col min="6660" max="6660" width="16.85546875" customWidth="1"/>
    <col min="6661" max="6661" width="17.42578125" customWidth="1"/>
    <col min="6662" max="6662" width="16.5703125" customWidth="1"/>
    <col min="6663" max="6663" width="15.42578125" customWidth="1"/>
    <col min="6664" max="6664" width="16.85546875" customWidth="1"/>
    <col min="6665" max="6665" width="17" customWidth="1"/>
    <col min="6666" max="6666" width="14.140625" customWidth="1"/>
    <col min="6667" max="6667" width="17.7109375" customWidth="1"/>
    <col min="6668" max="6668" width="15.7109375" customWidth="1"/>
    <col min="6669" max="6669" width="14.85546875" customWidth="1"/>
    <col min="6670" max="6670" width="18.140625" customWidth="1"/>
    <col min="6671" max="6671" width="14.85546875" customWidth="1"/>
    <col min="6672" max="6673" width="15.5703125" customWidth="1"/>
    <col min="6674" max="6674" width="13.7109375" customWidth="1"/>
    <col min="6675" max="6675" width="12.7109375" customWidth="1"/>
    <col min="6676" max="6676" width="18.140625" customWidth="1"/>
    <col min="6677" max="6677" width="11.28515625" customWidth="1"/>
    <col min="6678" max="6678" width="15.85546875" customWidth="1"/>
    <col min="6679" max="6679" width="14.85546875" customWidth="1"/>
    <col min="6913" max="6913" width="42.28515625" customWidth="1"/>
    <col min="6914" max="6914" width="18.5703125" customWidth="1"/>
    <col min="6915" max="6915" width="15.42578125" customWidth="1"/>
    <col min="6916" max="6916" width="16.85546875" customWidth="1"/>
    <col min="6917" max="6917" width="17.42578125" customWidth="1"/>
    <col min="6918" max="6918" width="16.5703125" customWidth="1"/>
    <col min="6919" max="6919" width="15.42578125" customWidth="1"/>
    <col min="6920" max="6920" width="16.85546875" customWidth="1"/>
    <col min="6921" max="6921" width="17" customWidth="1"/>
    <col min="6922" max="6922" width="14.140625" customWidth="1"/>
    <col min="6923" max="6923" width="17.7109375" customWidth="1"/>
    <col min="6924" max="6924" width="15.7109375" customWidth="1"/>
    <col min="6925" max="6925" width="14.85546875" customWidth="1"/>
    <col min="6926" max="6926" width="18.140625" customWidth="1"/>
    <col min="6927" max="6927" width="14.85546875" customWidth="1"/>
    <col min="6928" max="6929" width="15.5703125" customWidth="1"/>
    <col min="6930" max="6930" width="13.7109375" customWidth="1"/>
    <col min="6931" max="6931" width="12.7109375" customWidth="1"/>
    <col min="6932" max="6932" width="18.140625" customWidth="1"/>
    <col min="6933" max="6933" width="11.28515625" customWidth="1"/>
    <col min="6934" max="6934" width="15.85546875" customWidth="1"/>
    <col min="6935" max="6935" width="14.85546875" customWidth="1"/>
    <col min="7169" max="7169" width="42.28515625" customWidth="1"/>
    <col min="7170" max="7170" width="18.5703125" customWidth="1"/>
    <col min="7171" max="7171" width="15.42578125" customWidth="1"/>
    <col min="7172" max="7172" width="16.85546875" customWidth="1"/>
    <col min="7173" max="7173" width="17.42578125" customWidth="1"/>
    <col min="7174" max="7174" width="16.5703125" customWidth="1"/>
    <col min="7175" max="7175" width="15.42578125" customWidth="1"/>
    <col min="7176" max="7176" width="16.85546875" customWidth="1"/>
    <col min="7177" max="7177" width="17" customWidth="1"/>
    <col min="7178" max="7178" width="14.140625" customWidth="1"/>
    <col min="7179" max="7179" width="17.7109375" customWidth="1"/>
    <col min="7180" max="7180" width="15.7109375" customWidth="1"/>
    <col min="7181" max="7181" width="14.85546875" customWidth="1"/>
    <col min="7182" max="7182" width="18.140625" customWidth="1"/>
    <col min="7183" max="7183" width="14.85546875" customWidth="1"/>
    <col min="7184" max="7185" width="15.5703125" customWidth="1"/>
    <col min="7186" max="7186" width="13.7109375" customWidth="1"/>
    <col min="7187" max="7187" width="12.7109375" customWidth="1"/>
    <col min="7188" max="7188" width="18.140625" customWidth="1"/>
    <col min="7189" max="7189" width="11.28515625" customWidth="1"/>
    <col min="7190" max="7190" width="15.85546875" customWidth="1"/>
    <col min="7191" max="7191" width="14.85546875" customWidth="1"/>
    <col min="7425" max="7425" width="42.28515625" customWidth="1"/>
    <col min="7426" max="7426" width="18.5703125" customWidth="1"/>
    <col min="7427" max="7427" width="15.42578125" customWidth="1"/>
    <col min="7428" max="7428" width="16.85546875" customWidth="1"/>
    <col min="7429" max="7429" width="17.42578125" customWidth="1"/>
    <col min="7430" max="7430" width="16.5703125" customWidth="1"/>
    <col min="7431" max="7431" width="15.42578125" customWidth="1"/>
    <col min="7432" max="7432" width="16.85546875" customWidth="1"/>
    <col min="7433" max="7433" width="17" customWidth="1"/>
    <col min="7434" max="7434" width="14.140625" customWidth="1"/>
    <col min="7435" max="7435" width="17.7109375" customWidth="1"/>
    <col min="7436" max="7436" width="15.7109375" customWidth="1"/>
    <col min="7437" max="7437" width="14.85546875" customWidth="1"/>
    <col min="7438" max="7438" width="18.140625" customWidth="1"/>
    <col min="7439" max="7439" width="14.85546875" customWidth="1"/>
    <col min="7440" max="7441" width="15.5703125" customWidth="1"/>
    <col min="7442" max="7442" width="13.7109375" customWidth="1"/>
    <col min="7443" max="7443" width="12.7109375" customWidth="1"/>
    <col min="7444" max="7444" width="18.140625" customWidth="1"/>
    <col min="7445" max="7445" width="11.28515625" customWidth="1"/>
    <col min="7446" max="7446" width="15.85546875" customWidth="1"/>
    <col min="7447" max="7447" width="14.85546875" customWidth="1"/>
    <col min="7681" max="7681" width="42.28515625" customWidth="1"/>
    <col min="7682" max="7682" width="18.5703125" customWidth="1"/>
    <col min="7683" max="7683" width="15.42578125" customWidth="1"/>
    <col min="7684" max="7684" width="16.85546875" customWidth="1"/>
    <col min="7685" max="7685" width="17.42578125" customWidth="1"/>
    <col min="7686" max="7686" width="16.5703125" customWidth="1"/>
    <col min="7687" max="7687" width="15.42578125" customWidth="1"/>
    <col min="7688" max="7688" width="16.85546875" customWidth="1"/>
    <col min="7689" max="7689" width="17" customWidth="1"/>
    <col min="7690" max="7690" width="14.140625" customWidth="1"/>
    <col min="7691" max="7691" width="17.7109375" customWidth="1"/>
    <col min="7692" max="7692" width="15.7109375" customWidth="1"/>
    <col min="7693" max="7693" width="14.85546875" customWidth="1"/>
    <col min="7694" max="7694" width="18.140625" customWidth="1"/>
    <col min="7695" max="7695" width="14.85546875" customWidth="1"/>
    <col min="7696" max="7697" width="15.5703125" customWidth="1"/>
    <col min="7698" max="7698" width="13.7109375" customWidth="1"/>
    <col min="7699" max="7699" width="12.7109375" customWidth="1"/>
    <col min="7700" max="7700" width="18.140625" customWidth="1"/>
    <col min="7701" max="7701" width="11.28515625" customWidth="1"/>
    <col min="7702" max="7702" width="15.85546875" customWidth="1"/>
    <col min="7703" max="7703" width="14.85546875" customWidth="1"/>
    <col min="7937" max="7937" width="42.28515625" customWidth="1"/>
    <col min="7938" max="7938" width="18.5703125" customWidth="1"/>
    <col min="7939" max="7939" width="15.42578125" customWidth="1"/>
    <col min="7940" max="7940" width="16.85546875" customWidth="1"/>
    <col min="7941" max="7941" width="17.42578125" customWidth="1"/>
    <col min="7942" max="7942" width="16.5703125" customWidth="1"/>
    <col min="7943" max="7943" width="15.42578125" customWidth="1"/>
    <col min="7944" max="7944" width="16.85546875" customWidth="1"/>
    <col min="7945" max="7945" width="17" customWidth="1"/>
    <col min="7946" max="7946" width="14.140625" customWidth="1"/>
    <col min="7947" max="7947" width="17.7109375" customWidth="1"/>
    <col min="7948" max="7948" width="15.7109375" customWidth="1"/>
    <col min="7949" max="7949" width="14.85546875" customWidth="1"/>
    <col min="7950" max="7950" width="18.140625" customWidth="1"/>
    <col min="7951" max="7951" width="14.85546875" customWidth="1"/>
    <col min="7952" max="7953" width="15.5703125" customWidth="1"/>
    <col min="7954" max="7954" width="13.7109375" customWidth="1"/>
    <col min="7955" max="7955" width="12.7109375" customWidth="1"/>
    <col min="7956" max="7956" width="18.140625" customWidth="1"/>
    <col min="7957" max="7957" width="11.28515625" customWidth="1"/>
    <col min="7958" max="7958" width="15.85546875" customWidth="1"/>
    <col min="7959" max="7959" width="14.85546875" customWidth="1"/>
    <col min="8193" max="8193" width="42.28515625" customWidth="1"/>
    <col min="8194" max="8194" width="18.5703125" customWidth="1"/>
    <col min="8195" max="8195" width="15.42578125" customWidth="1"/>
    <col min="8196" max="8196" width="16.85546875" customWidth="1"/>
    <col min="8197" max="8197" width="17.42578125" customWidth="1"/>
    <col min="8198" max="8198" width="16.5703125" customWidth="1"/>
    <col min="8199" max="8199" width="15.42578125" customWidth="1"/>
    <col min="8200" max="8200" width="16.85546875" customWidth="1"/>
    <col min="8201" max="8201" width="17" customWidth="1"/>
    <col min="8202" max="8202" width="14.140625" customWidth="1"/>
    <col min="8203" max="8203" width="17.7109375" customWidth="1"/>
    <col min="8204" max="8204" width="15.7109375" customWidth="1"/>
    <col min="8205" max="8205" width="14.85546875" customWidth="1"/>
    <col min="8206" max="8206" width="18.140625" customWidth="1"/>
    <col min="8207" max="8207" width="14.85546875" customWidth="1"/>
    <col min="8208" max="8209" width="15.5703125" customWidth="1"/>
    <col min="8210" max="8210" width="13.7109375" customWidth="1"/>
    <col min="8211" max="8211" width="12.7109375" customWidth="1"/>
    <col min="8212" max="8212" width="18.140625" customWidth="1"/>
    <col min="8213" max="8213" width="11.28515625" customWidth="1"/>
    <col min="8214" max="8214" width="15.85546875" customWidth="1"/>
    <col min="8215" max="8215" width="14.85546875" customWidth="1"/>
    <col min="8449" max="8449" width="42.28515625" customWidth="1"/>
    <col min="8450" max="8450" width="18.5703125" customWidth="1"/>
    <col min="8451" max="8451" width="15.42578125" customWidth="1"/>
    <col min="8452" max="8452" width="16.85546875" customWidth="1"/>
    <col min="8453" max="8453" width="17.42578125" customWidth="1"/>
    <col min="8454" max="8454" width="16.5703125" customWidth="1"/>
    <col min="8455" max="8455" width="15.42578125" customWidth="1"/>
    <col min="8456" max="8456" width="16.85546875" customWidth="1"/>
    <col min="8457" max="8457" width="17" customWidth="1"/>
    <col min="8458" max="8458" width="14.140625" customWidth="1"/>
    <col min="8459" max="8459" width="17.7109375" customWidth="1"/>
    <col min="8460" max="8460" width="15.7109375" customWidth="1"/>
    <col min="8461" max="8461" width="14.85546875" customWidth="1"/>
    <col min="8462" max="8462" width="18.140625" customWidth="1"/>
    <col min="8463" max="8463" width="14.85546875" customWidth="1"/>
    <col min="8464" max="8465" width="15.5703125" customWidth="1"/>
    <col min="8466" max="8466" width="13.7109375" customWidth="1"/>
    <col min="8467" max="8467" width="12.7109375" customWidth="1"/>
    <col min="8468" max="8468" width="18.140625" customWidth="1"/>
    <col min="8469" max="8469" width="11.28515625" customWidth="1"/>
    <col min="8470" max="8470" width="15.85546875" customWidth="1"/>
    <col min="8471" max="8471" width="14.85546875" customWidth="1"/>
    <col min="8705" max="8705" width="42.28515625" customWidth="1"/>
    <col min="8706" max="8706" width="18.5703125" customWidth="1"/>
    <col min="8707" max="8707" width="15.42578125" customWidth="1"/>
    <col min="8708" max="8708" width="16.85546875" customWidth="1"/>
    <col min="8709" max="8709" width="17.42578125" customWidth="1"/>
    <col min="8710" max="8710" width="16.5703125" customWidth="1"/>
    <col min="8711" max="8711" width="15.42578125" customWidth="1"/>
    <col min="8712" max="8712" width="16.85546875" customWidth="1"/>
    <col min="8713" max="8713" width="17" customWidth="1"/>
    <col min="8714" max="8714" width="14.140625" customWidth="1"/>
    <col min="8715" max="8715" width="17.7109375" customWidth="1"/>
    <col min="8716" max="8716" width="15.7109375" customWidth="1"/>
    <col min="8717" max="8717" width="14.85546875" customWidth="1"/>
    <col min="8718" max="8718" width="18.140625" customWidth="1"/>
    <col min="8719" max="8719" width="14.85546875" customWidth="1"/>
    <col min="8720" max="8721" width="15.5703125" customWidth="1"/>
    <col min="8722" max="8722" width="13.7109375" customWidth="1"/>
    <col min="8723" max="8723" width="12.7109375" customWidth="1"/>
    <col min="8724" max="8724" width="18.140625" customWidth="1"/>
    <col min="8725" max="8725" width="11.28515625" customWidth="1"/>
    <col min="8726" max="8726" width="15.85546875" customWidth="1"/>
    <col min="8727" max="8727" width="14.85546875" customWidth="1"/>
    <col min="8961" max="8961" width="42.28515625" customWidth="1"/>
    <col min="8962" max="8962" width="18.5703125" customWidth="1"/>
    <col min="8963" max="8963" width="15.42578125" customWidth="1"/>
    <col min="8964" max="8964" width="16.85546875" customWidth="1"/>
    <col min="8965" max="8965" width="17.42578125" customWidth="1"/>
    <col min="8966" max="8966" width="16.5703125" customWidth="1"/>
    <col min="8967" max="8967" width="15.42578125" customWidth="1"/>
    <col min="8968" max="8968" width="16.85546875" customWidth="1"/>
    <col min="8969" max="8969" width="17" customWidth="1"/>
    <col min="8970" max="8970" width="14.140625" customWidth="1"/>
    <col min="8971" max="8971" width="17.7109375" customWidth="1"/>
    <col min="8972" max="8972" width="15.7109375" customWidth="1"/>
    <col min="8973" max="8973" width="14.85546875" customWidth="1"/>
    <col min="8974" max="8974" width="18.140625" customWidth="1"/>
    <col min="8975" max="8975" width="14.85546875" customWidth="1"/>
    <col min="8976" max="8977" width="15.5703125" customWidth="1"/>
    <col min="8978" max="8978" width="13.7109375" customWidth="1"/>
    <col min="8979" max="8979" width="12.7109375" customWidth="1"/>
    <col min="8980" max="8980" width="18.140625" customWidth="1"/>
    <col min="8981" max="8981" width="11.28515625" customWidth="1"/>
    <col min="8982" max="8982" width="15.85546875" customWidth="1"/>
    <col min="8983" max="8983" width="14.85546875" customWidth="1"/>
    <col min="9217" max="9217" width="42.28515625" customWidth="1"/>
    <col min="9218" max="9218" width="18.5703125" customWidth="1"/>
    <col min="9219" max="9219" width="15.42578125" customWidth="1"/>
    <col min="9220" max="9220" width="16.85546875" customWidth="1"/>
    <col min="9221" max="9221" width="17.42578125" customWidth="1"/>
    <col min="9222" max="9222" width="16.5703125" customWidth="1"/>
    <col min="9223" max="9223" width="15.42578125" customWidth="1"/>
    <col min="9224" max="9224" width="16.85546875" customWidth="1"/>
    <col min="9225" max="9225" width="17" customWidth="1"/>
    <col min="9226" max="9226" width="14.140625" customWidth="1"/>
    <col min="9227" max="9227" width="17.7109375" customWidth="1"/>
    <col min="9228" max="9228" width="15.7109375" customWidth="1"/>
    <col min="9229" max="9229" width="14.85546875" customWidth="1"/>
    <col min="9230" max="9230" width="18.140625" customWidth="1"/>
    <col min="9231" max="9231" width="14.85546875" customWidth="1"/>
    <col min="9232" max="9233" width="15.5703125" customWidth="1"/>
    <col min="9234" max="9234" width="13.7109375" customWidth="1"/>
    <col min="9235" max="9235" width="12.7109375" customWidth="1"/>
    <col min="9236" max="9236" width="18.140625" customWidth="1"/>
    <col min="9237" max="9237" width="11.28515625" customWidth="1"/>
    <col min="9238" max="9238" width="15.85546875" customWidth="1"/>
    <col min="9239" max="9239" width="14.85546875" customWidth="1"/>
    <col min="9473" max="9473" width="42.28515625" customWidth="1"/>
    <col min="9474" max="9474" width="18.5703125" customWidth="1"/>
    <col min="9475" max="9475" width="15.42578125" customWidth="1"/>
    <col min="9476" max="9476" width="16.85546875" customWidth="1"/>
    <col min="9477" max="9477" width="17.42578125" customWidth="1"/>
    <col min="9478" max="9478" width="16.5703125" customWidth="1"/>
    <col min="9479" max="9479" width="15.42578125" customWidth="1"/>
    <col min="9480" max="9480" width="16.85546875" customWidth="1"/>
    <col min="9481" max="9481" width="17" customWidth="1"/>
    <col min="9482" max="9482" width="14.140625" customWidth="1"/>
    <col min="9483" max="9483" width="17.7109375" customWidth="1"/>
    <col min="9484" max="9484" width="15.7109375" customWidth="1"/>
    <col min="9485" max="9485" width="14.85546875" customWidth="1"/>
    <col min="9486" max="9486" width="18.140625" customWidth="1"/>
    <col min="9487" max="9487" width="14.85546875" customWidth="1"/>
    <col min="9488" max="9489" width="15.5703125" customWidth="1"/>
    <col min="9490" max="9490" width="13.7109375" customWidth="1"/>
    <col min="9491" max="9491" width="12.7109375" customWidth="1"/>
    <col min="9492" max="9492" width="18.140625" customWidth="1"/>
    <col min="9493" max="9493" width="11.28515625" customWidth="1"/>
    <col min="9494" max="9494" width="15.85546875" customWidth="1"/>
    <col min="9495" max="9495" width="14.85546875" customWidth="1"/>
    <col min="9729" max="9729" width="42.28515625" customWidth="1"/>
    <col min="9730" max="9730" width="18.5703125" customWidth="1"/>
    <col min="9731" max="9731" width="15.42578125" customWidth="1"/>
    <col min="9732" max="9732" width="16.85546875" customWidth="1"/>
    <col min="9733" max="9733" width="17.42578125" customWidth="1"/>
    <col min="9734" max="9734" width="16.5703125" customWidth="1"/>
    <col min="9735" max="9735" width="15.42578125" customWidth="1"/>
    <col min="9736" max="9736" width="16.85546875" customWidth="1"/>
    <col min="9737" max="9737" width="17" customWidth="1"/>
    <col min="9738" max="9738" width="14.140625" customWidth="1"/>
    <col min="9739" max="9739" width="17.7109375" customWidth="1"/>
    <col min="9740" max="9740" width="15.7109375" customWidth="1"/>
    <col min="9741" max="9741" width="14.85546875" customWidth="1"/>
    <col min="9742" max="9742" width="18.140625" customWidth="1"/>
    <col min="9743" max="9743" width="14.85546875" customWidth="1"/>
    <col min="9744" max="9745" width="15.5703125" customWidth="1"/>
    <col min="9746" max="9746" width="13.7109375" customWidth="1"/>
    <col min="9747" max="9747" width="12.7109375" customWidth="1"/>
    <col min="9748" max="9748" width="18.140625" customWidth="1"/>
    <col min="9749" max="9749" width="11.28515625" customWidth="1"/>
    <col min="9750" max="9750" width="15.85546875" customWidth="1"/>
    <col min="9751" max="9751" width="14.85546875" customWidth="1"/>
    <col min="9985" max="9985" width="42.28515625" customWidth="1"/>
    <col min="9986" max="9986" width="18.5703125" customWidth="1"/>
    <col min="9987" max="9987" width="15.42578125" customWidth="1"/>
    <col min="9988" max="9988" width="16.85546875" customWidth="1"/>
    <col min="9989" max="9989" width="17.42578125" customWidth="1"/>
    <col min="9990" max="9990" width="16.5703125" customWidth="1"/>
    <col min="9991" max="9991" width="15.42578125" customWidth="1"/>
    <col min="9992" max="9992" width="16.85546875" customWidth="1"/>
    <col min="9993" max="9993" width="17" customWidth="1"/>
    <col min="9994" max="9994" width="14.140625" customWidth="1"/>
    <col min="9995" max="9995" width="17.7109375" customWidth="1"/>
    <col min="9996" max="9996" width="15.7109375" customWidth="1"/>
    <col min="9997" max="9997" width="14.85546875" customWidth="1"/>
    <col min="9998" max="9998" width="18.140625" customWidth="1"/>
    <col min="9999" max="9999" width="14.85546875" customWidth="1"/>
    <col min="10000" max="10001" width="15.5703125" customWidth="1"/>
    <col min="10002" max="10002" width="13.7109375" customWidth="1"/>
    <col min="10003" max="10003" width="12.7109375" customWidth="1"/>
    <col min="10004" max="10004" width="18.140625" customWidth="1"/>
    <col min="10005" max="10005" width="11.28515625" customWidth="1"/>
    <col min="10006" max="10006" width="15.85546875" customWidth="1"/>
    <col min="10007" max="10007" width="14.85546875" customWidth="1"/>
    <col min="10241" max="10241" width="42.28515625" customWidth="1"/>
    <col min="10242" max="10242" width="18.5703125" customWidth="1"/>
    <col min="10243" max="10243" width="15.42578125" customWidth="1"/>
    <col min="10244" max="10244" width="16.85546875" customWidth="1"/>
    <col min="10245" max="10245" width="17.42578125" customWidth="1"/>
    <col min="10246" max="10246" width="16.5703125" customWidth="1"/>
    <col min="10247" max="10247" width="15.42578125" customWidth="1"/>
    <col min="10248" max="10248" width="16.85546875" customWidth="1"/>
    <col min="10249" max="10249" width="17" customWidth="1"/>
    <col min="10250" max="10250" width="14.140625" customWidth="1"/>
    <col min="10251" max="10251" width="17.7109375" customWidth="1"/>
    <col min="10252" max="10252" width="15.7109375" customWidth="1"/>
    <col min="10253" max="10253" width="14.85546875" customWidth="1"/>
    <col min="10254" max="10254" width="18.140625" customWidth="1"/>
    <col min="10255" max="10255" width="14.85546875" customWidth="1"/>
    <col min="10256" max="10257" width="15.5703125" customWidth="1"/>
    <col min="10258" max="10258" width="13.7109375" customWidth="1"/>
    <col min="10259" max="10259" width="12.7109375" customWidth="1"/>
    <col min="10260" max="10260" width="18.140625" customWidth="1"/>
    <col min="10261" max="10261" width="11.28515625" customWidth="1"/>
    <col min="10262" max="10262" width="15.85546875" customWidth="1"/>
    <col min="10263" max="10263" width="14.85546875" customWidth="1"/>
    <col min="10497" max="10497" width="42.28515625" customWidth="1"/>
    <col min="10498" max="10498" width="18.5703125" customWidth="1"/>
    <col min="10499" max="10499" width="15.42578125" customWidth="1"/>
    <col min="10500" max="10500" width="16.85546875" customWidth="1"/>
    <col min="10501" max="10501" width="17.42578125" customWidth="1"/>
    <col min="10502" max="10502" width="16.5703125" customWidth="1"/>
    <col min="10503" max="10503" width="15.42578125" customWidth="1"/>
    <col min="10504" max="10504" width="16.85546875" customWidth="1"/>
    <col min="10505" max="10505" width="17" customWidth="1"/>
    <col min="10506" max="10506" width="14.140625" customWidth="1"/>
    <col min="10507" max="10507" width="17.7109375" customWidth="1"/>
    <col min="10508" max="10508" width="15.7109375" customWidth="1"/>
    <col min="10509" max="10509" width="14.85546875" customWidth="1"/>
    <col min="10510" max="10510" width="18.140625" customWidth="1"/>
    <col min="10511" max="10511" width="14.85546875" customWidth="1"/>
    <col min="10512" max="10513" width="15.5703125" customWidth="1"/>
    <col min="10514" max="10514" width="13.7109375" customWidth="1"/>
    <col min="10515" max="10515" width="12.7109375" customWidth="1"/>
    <col min="10516" max="10516" width="18.140625" customWidth="1"/>
    <col min="10517" max="10517" width="11.28515625" customWidth="1"/>
    <col min="10518" max="10518" width="15.85546875" customWidth="1"/>
    <col min="10519" max="10519" width="14.85546875" customWidth="1"/>
    <col min="10753" max="10753" width="42.28515625" customWidth="1"/>
    <col min="10754" max="10754" width="18.5703125" customWidth="1"/>
    <col min="10755" max="10755" width="15.42578125" customWidth="1"/>
    <col min="10756" max="10756" width="16.85546875" customWidth="1"/>
    <col min="10757" max="10757" width="17.42578125" customWidth="1"/>
    <col min="10758" max="10758" width="16.5703125" customWidth="1"/>
    <col min="10759" max="10759" width="15.42578125" customWidth="1"/>
    <col min="10760" max="10760" width="16.85546875" customWidth="1"/>
    <col min="10761" max="10761" width="17" customWidth="1"/>
    <col min="10762" max="10762" width="14.140625" customWidth="1"/>
    <col min="10763" max="10763" width="17.7109375" customWidth="1"/>
    <col min="10764" max="10764" width="15.7109375" customWidth="1"/>
    <col min="10765" max="10765" width="14.85546875" customWidth="1"/>
    <col min="10766" max="10766" width="18.140625" customWidth="1"/>
    <col min="10767" max="10767" width="14.85546875" customWidth="1"/>
    <col min="10768" max="10769" width="15.5703125" customWidth="1"/>
    <col min="10770" max="10770" width="13.7109375" customWidth="1"/>
    <col min="10771" max="10771" width="12.7109375" customWidth="1"/>
    <col min="10772" max="10772" width="18.140625" customWidth="1"/>
    <col min="10773" max="10773" width="11.28515625" customWidth="1"/>
    <col min="10774" max="10774" width="15.85546875" customWidth="1"/>
    <col min="10775" max="10775" width="14.85546875" customWidth="1"/>
    <col min="11009" max="11009" width="42.28515625" customWidth="1"/>
    <col min="11010" max="11010" width="18.5703125" customWidth="1"/>
    <col min="11011" max="11011" width="15.42578125" customWidth="1"/>
    <col min="11012" max="11012" width="16.85546875" customWidth="1"/>
    <col min="11013" max="11013" width="17.42578125" customWidth="1"/>
    <col min="11014" max="11014" width="16.5703125" customWidth="1"/>
    <col min="11015" max="11015" width="15.42578125" customWidth="1"/>
    <col min="11016" max="11016" width="16.85546875" customWidth="1"/>
    <col min="11017" max="11017" width="17" customWidth="1"/>
    <col min="11018" max="11018" width="14.140625" customWidth="1"/>
    <col min="11019" max="11019" width="17.7109375" customWidth="1"/>
    <col min="11020" max="11020" width="15.7109375" customWidth="1"/>
    <col min="11021" max="11021" width="14.85546875" customWidth="1"/>
    <col min="11022" max="11022" width="18.140625" customWidth="1"/>
    <col min="11023" max="11023" width="14.85546875" customWidth="1"/>
    <col min="11024" max="11025" width="15.5703125" customWidth="1"/>
    <col min="11026" max="11026" width="13.7109375" customWidth="1"/>
    <col min="11027" max="11027" width="12.7109375" customWidth="1"/>
    <col min="11028" max="11028" width="18.140625" customWidth="1"/>
    <col min="11029" max="11029" width="11.28515625" customWidth="1"/>
    <col min="11030" max="11030" width="15.85546875" customWidth="1"/>
    <col min="11031" max="11031" width="14.85546875" customWidth="1"/>
    <col min="11265" max="11265" width="42.28515625" customWidth="1"/>
    <col min="11266" max="11266" width="18.5703125" customWidth="1"/>
    <col min="11267" max="11267" width="15.42578125" customWidth="1"/>
    <col min="11268" max="11268" width="16.85546875" customWidth="1"/>
    <col min="11269" max="11269" width="17.42578125" customWidth="1"/>
    <col min="11270" max="11270" width="16.5703125" customWidth="1"/>
    <col min="11271" max="11271" width="15.42578125" customWidth="1"/>
    <col min="11272" max="11272" width="16.85546875" customWidth="1"/>
    <col min="11273" max="11273" width="17" customWidth="1"/>
    <col min="11274" max="11274" width="14.140625" customWidth="1"/>
    <col min="11275" max="11275" width="17.7109375" customWidth="1"/>
    <col min="11276" max="11276" width="15.7109375" customWidth="1"/>
    <col min="11277" max="11277" width="14.85546875" customWidth="1"/>
    <col min="11278" max="11278" width="18.140625" customWidth="1"/>
    <col min="11279" max="11279" width="14.85546875" customWidth="1"/>
    <col min="11280" max="11281" width="15.5703125" customWidth="1"/>
    <col min="11282" max="11282" width="13.7109375" customWidth="1"/>
    <col min="11283" max="11283" width="12.7109375" customWidth="1"/>
    <col min="11284" max="11284" width="18.140625" customWidth="1"/>
    <col min="11285" max="11285" width="11.28515625" customWidth="1"/>
    <col min="11286" max="11286" width="15.85546875" customWidth="1"/>
    <col min="11287" max="11287" width="14.85546875" customWidth="1"/>
    <col min="11521" max="11521" width="42.28515625" customWidth="1"/>
    <col min="11522" max="11522" width="18.5703125" customWidth="1"/>
    <col min="11523" max="11523" width="15.42578125" customWidth="1"/>
    <col min="11524" max="11524" width="16.85546875" customWidth="1"/>
    <col min="11525" max="11525" width="17.42578125" customWidth="1"/>
    <col min="11526" max="11526" width="16.5703125" customWidth="1"/>
    <col min="11527" max="11527" width="15.42578125" customWidth="1"/>
    <col min="11528" max="11528" width="16.85546875" customWidth="1"/>
    <col min="11529" max="11529" width="17" customWidth="1"/>
    <col min="11530" max="11530" width="14.140625" customWidth="1"/>
    <col min="11531" max="11531" width="17.7109375" customWidth="1"/>
    <col min="11532" max="11532" width="15.7109375" customWidth="1"/>
    <col min="11533" max="11533" width="14.85546875" customWidth="1"/>
    <col min="11534" max="11534" width="18.140625" customWidth="1"/>
    <col min="11535" max="11535" width="14.85546875" customWidth="1"/>
    <col min="11536" max="11537" width="15.5703125" customWidth="1"/>
    <col min="11538" max="11538" width="13.7109375" customWidth="1"/>
    <col min="11539" max="11539" width="12.7109375" customWidth="1"/>
    <col min="11540" max="11540" width="18.140625" customWidth="1"/>
    <col min="11541" max="11541" width="11.28515625" customWidth="1"/>
    <col min="11542" max="11542" width="15.85546875" customWidth="1"/>
    <col min="11543" max="11543" width="14.85546875" customWidth="1"/>
    <col min="11777" max="11777" width="42.28515625" customWidth="1"/>
    <col min="11778" max="11778" width="18.5703125" customWidth="1"/>
    <col min="11779" max="11779" width="15.42578125" customWidth="1"/>
    <col min="11780" max="11780" width="16.85546875" customWidth="1"/>
    <col min="11781" max="11781" width="17.42578125" customWidth="1"/>
    <col min="11782" max="11782" width="16.5703125" customWidth="1"/>
    <col min="11783" max="11783" width="15.42578125" customWidth="1"/>
    <col min="11784" max="11784" width="16.85546875" customWidth="1"/>
    <col min="11785" max="11785" width="17" customWidth="1"/>
    <col min="11786" max="11786" width="14.140625" customWidth="1"/>
    <col min="11787" max="11787" width="17.7109375" customWidth="1"/>
    <col min="11788" max="11788" width="15.7109375" customWidth="1"/>
    <col min="11789" max="11789" width="14.85546875" customWidth="1"/>
    <col min="11790" max="11790" width="18.140625" customWidth="1"/>
    <col min="11791" max="11791" width="14.85546875" customWidth="1"/>
    <col min="11792" max="11793" width="15.5703125" customWidth="1"/>
    <col min="11794" max="11794" width="13.7109375" customWidth="1"/>
    <col min="11795" max="11795" width="12.7109375" customWidth="1"/>
    <col min="11796" max="11796" width="18.140625" customWidth="1"/>
    <col min="11797" max="11797" width="11.28515625" customWidth="1"/>
    <col min="11798" max="11798" width="15.85546875" customWidth="1"/>
    <col min="11799" max="11799" width="14.85546875" customWidth="1"/>
    <col min="12033" max="12033" width="42.28515625" customWidth="1"/>
    <col min="12034" max="12034" width="18.5703125" customWidth="1"/>
    <col min="12035" max="12035" width="15.42578125" customWidth="1"/>
    <col min="12036" max="12036" width="16.85546875" customWidth="1"/>
    <col min="12037" max="12037" width="17.42578125" customWidth="1"/>
    <col min="12038" max="12038" width="16.5703125" customWidth="1"/>
    <col min="12039" max="12039" width="15.42578125" customWidth="1"/>
    <col min="12040" max="12040" width="16.85546875" customWidth="1"/>
    <col min="12041" max="12041" width="17" customWidth="1"/>
    <col min="12042" max="12042" width="14.140625" customWidth="1"/>
    <col min="12043" max="12043" width="17.7109375" customWidth="1"/>
    <col min="12044" max="12044" width="15.7109375" customWidth="1"/>
    <col min="12045" max="12045" width="14.85546875" customWidth="1"/>
    <col min="12046" max="12046" width="18.140625" customWidth="1"/>
    <col min="12047" max="12047" width="14.85546875" customWidth="1"/>
    <col min="12048" max="12049" width="15.5703125" customWidth="1"/>
    <col min="12050" max="12050" width="13.7109375" customWidth="1"/>
    <col min="12051" max="12051" width="12.7109375" customWidth="1"/>
    <col min="12052" max="12052" width="18.140625" customWidth="1"/>
    <col min="12053" max="12053" width="11.28515625" customWidth="1"/>
    <col min="12054" max="12054" width="15.85546875" customWidth="1"/>
    <col min="12055" max="12055" width="14.85546875" customWidth="1"/>
    <col min="12289" max="12289" width="42.28515625" customWidth="1"/>
    <col min="12290" max="12290" width="18.5703125" customWidth="1"/>
    <col min="12291" max="12291" width="15.42578125" customWidth="1"/>
    <col min="12292" max="12292" width="16.85546875" customWidth="1"/>
    <col min="12293" max="12293" width="17.42578125" customWidth="1"/>
    <col min="12294" max="12294" width="16.5703125" customWidth="1"/>
    <col min="12295" max="12295" width="15.42578125" customWidth="1"/>
    <col min="12296" max="12296" width="16.85546875" customWidth="1"/>
    <col min="12297" max="12297" width="17" customWidth="1"/>
    <col min="12298" max="12298" width="14.140625" customWidth="1"/>
    <col min="12299" max="12299" width="17.7109375" customWidth="1"/>
    <col min="12300" max="12300" width="15.7109375" customWidth="1"/>
    <col min="12301" max="12301" width="14.85546875" customWidth="1"/>
    <col min="12302" max="12302" width="18.140625" customWidth="1"/>
    <col min="12303" max="12303" width="14.85546875" customWidth="1"/>
    <col min="12304" max="12305" width="15.5703125" customWidth="1"/>
    <col min="12306" max="12306" width="13.7109375" customWidth="1"/>
    <col min="12307" max="12307" width="12.7109375" customWidth="1"/>
    <col min="12308" max="12308" width="18.140625" customWidth="1"/>
    <col min="12309" max="12309" width="11.28515625" customWidth="1"/>
    <col min="12310" max="12310" width="15.85546875" customWidth="1"/>
    <col min="12311" max="12311" width="14.85546875" customWidth="1"/>
    <col min="12545" max="12545" width="42.28515625" customWidth="1"/>
    <col min="12546" max="12546" width="18.5703125" customWidth="1"/>
    <col min="12547" max="12547" width="15.42578125" customWidth="1"/>
    <col min="12548" max="12548" width="16.85546875" customWidth="1"/>
    <col min="12549" max="12549" width="17.42578125" customWidth="1"/>
    <col min="12550" max="12550" width="16.5703125" customWidth="1"/>
    <col min="12551" max="12551" width="15.42578125" customWidth="1"/>
    <col min="12552" max="12552" width="16.85546875" customWidth="1"/>
    <col min="12553" max="12553" width="17" customWidth="1"/>
    <col min="12554" max="12554" width="14.140625" customWidth="1"/>
    <col min="12555" max="12555" width="17.7109375" customWidth="1"/>
    <col min="12556" max="12556" width="15.7109375" customWidth="1"/>
    <col min="12557" max="12557" width="14.85546875" customWidth="1"/>
    <col min="12558" max="12558" width="18.140625" customWidth="1"/>
    <col min="12559" max="12559" width="14.85546875" customWidth="1"/>
    <col min="12560" max="12561" width="15.5703125" customWidth="1"/>
    <col min="12562" max="12562" width="13.7109375" customWidth="1"/>
    <col min="12563" max="12563" width="12.7109375" customWidth="1"/>
    <col min="12564" max="12564" width="18.140625" customWidth="1"/>
    <col min="12565" max="12565" width="11.28515625" customWidth="1"/>
    <col min="12566" max="12566" width="15.85546875" customWidth="1"/>
    <col min="12567" max="12567" width="14.85546875" customWidth="1"/>
    <col min="12801" max="12801" width="42.28515625" customWidth="1"/>
    <col min="12802" max="12802" width="18.5703125" customWidth="1"/>
    <col min="12803" max="12803" width="15.42578125" customWidth="1"/>
    <col min="12804" max="12804" width="16.85546875" customWidth="1"/>
    <col min="12805" max="12805" width="17.42578125" customWidth="1"/>
    <col min="12806" max="12806" width="16.5703125" customWidth="1"/>
    <col min="12807" max="12807" width="15.42578125" customWidth="1"/>
    <col min="12808" max="12808" width="16.85546875" customWidth="1"/>
    <col min="12809" max="12809" width="17" customWidth="1"/>
    <col min="12810" max="12810" width="14.140625" customWidth="1"/>
    <col min="12811" max="12811" width="17.7109375" customWidth="1"/>
    <col min="12812" max="12812" width="15.7109375" customWidth="1"/>
    <col min="12813" max="12813" width="14.85546875" customWidth="1"/>
    <col min="12814" max="12814" width="18.140625" customWidth="1"/>
    <col min="12815" max="12815" width="14.85546875" customWidth="1"/>
    <col min="12816" max="12817" width="15.5703125" customWidth="1"/>
    <col min="12818" max="12818" width="13.7109375" customWidth="1"/>
    <col min="12819" max="12819" width="12.7109375" customWidth="1"/>
    <col min="12820" max="12820" width="18.140625" customWidth="1"/>
    <col min="12821" max="12821" width="11.28515625" customWidth="1"/>
    <col min="12822" max="12822" width="15.85546875" customWidth="1"/>
    <col min="12823" max="12823" width="14.85546875" customWidth="1"/>
    <col min="13057" max="13057" width="42.28515625" customWidth="1"/>
    <col min="13058" max="13058" width="18.5703125" customWidth="1"/>
    <col min="13059" max="13059" width="15.42578125" customWidth="1"/>
    <col min="13060" max="13060" width="16.85546875" customWidth="1"/>
    <col min="13061" max="13061" width="17.42578125" customWidth="1"/>
    <col min="13062" max="13062" width="16.5703125" customWidth="1"/>
    <col min="13063" max="13063" width="15.42578125" customWidth="1"/>
    <col min="13064" max="13064" width="16.85546875" customWidth="1"/>
    <col min="13065" max="13065" width="17" customWidth="1"/>
    <col min="13066" max="13066" width="14.140625" customWidth="1"/>
    <col min="13067" max="13067" width="17.7109375" customWidth="1"/>
    <col min="13068" max="13068" width="15.7109375" customWidth="1"/>
    <col min="13069" max="13069" width="14.85546875" customWidth="1"/>
    <col min="13070" max="13070" width="18.140625" customWidth="1"/>
    <col min="13071" max="13071" width="14.85546875" customWidth="1"/>
    <col min="13072" max="13073" width="15.5703125" customWidth="1"/>
    <col min="13074" max="13074" width="13.7109375" customWidth="1"/>
    <col min="13075" max="13075" width="12.7109375" customWidth="1"/>
    <col min="13076" max="13076" width="18.140625" customWidth="1"/>
    <col min="13077" max="13077" width="11.28515625" customWidth="1"/>
    <col min="13078" max="13078" width="15.85546875" customWidth="1"/>
    <col min="13079" max="13079" width="14.85546875" customWidth="1"/>
    <col min="13313" max="13313" width="42.28515625" customWidth="1"/>
    <col min="13314" max="13314" width="18.5703125" customWidth="1"/>
    <col min="13315" max="13315" width="15.42578125" customWidth="1"/>
    <col min="13316" max="13316" width="16.85546875" customWidth="1"/>
    <col min="13317" max="13317" width="17.42578125" customWidth="1"/>
    <col min="13318" max="13318" width="16.5703125" customWidth="1"/>
    <col min="13319" max="13319" width="15.42578125" customWidth="1"/>
    <col min="13320" max="13320" width="16.85546875" customWidth="1"/>
    <col min="13321" max="13321" width="17" customWidth="1"/>
    <col min="13322" max="13322" width="14.140625" customWidth="1"/>
    <col min="13323" max="13323" width="17.7109375" customWidth="1"/>
    <col min="13324" max="13324" width="15.7109375" customWidth="1"/>
    <col min="13325" max="13325" width="14.85546875" customWidth="1"/>
    <col min="13326" max="13326" width="18.140625" customWidth="1"/>
    <col min="13327" max="13327" width="14.85546875" customWidth="1"/>
    <col min="13328" max="13329" width="15.5703125" customWidth="1"/>
    <col min="13330" max="13330" width="13.7109375" customWidth="1"/>
    <col min="13331" max="13331" width="12.7109375" customWidth="1"/>
    <col min="13332" max="13332" width="18.140625" customWidth="1"/>
    <col min="13333" max="13333" width="11.28515625" customWidth="1"/>
    <col min="13334" max="13334" width="15.85546875" customWidth="1"/>
    <col min="13335" max="13335" width="14.85546875" customWidth="1"/>
    <col min="13569" max="13569" width="42.28515625" customWidth="1"/>
    <col min="13570" max="13570" width="18.5703125" customWidth="1"/>
    <col min="13571" max="13571" width="15.42578125" customWidth="1"/>
    <col min="13572" max="13572" width="16.85546875" customWidth="1"/>
    <col min="13573" max="13573" width="17.42578125" customWidth="1"/>
    <col min="13574" max="13574" width="16.5703125" customWidth="1"/>
    <col min="13575" max="13575" width="15.42578125" customWidth="1"/>
    <col min="13576" max="13576" width="16.85546875" customWidth="1"/>
    <col min="13577" max="13577" width="17" customWidth="1"/>
    <col min="13578" max="13578" width="14.140625" customWidth="1"/>
    <col min="13579" max="13579" width="17.7109375" customWidth="1"/>
    <col min="13580" max="13580" width="15.7109375" customWidth="1"/>
    <col min="13581" max="13581" width="14.85546875" customWidth="1"/>
    <col min="13582" max="13582" width="18.140625" customWidth="1"/>
    <col min="13583" max="13583" width="14.85546875" customWidth="1"/>
    <col min="13584" max="13585" width="15.5703125" customWidth="1"/>
    <col min="13586" max="13586" width="13.7109375" customWidth="1"/>
    <col min="13587" max="13587" width="12.7109375" customWidth="1"/>
    <col min="13588" max="13588" width="18.140625" customWidth="1"/>
    <col min="13589" max="13589" width="11.28515625" customWidth="1"/>
    <col min="13590" max="13590" width="15.85546875" customWidth="1"/>
    <col min="13591" max="13591" width="14.85546875" customWidth="1"/>
    <col min="13825" max="13825" width="42.28515625" customWidth="1"/>
    <col min="13826" max="13826" width="18.5703125" customWidth="1"/>
    <col min="13827" max="13827" width="15.42578125" customWidth="1"/>
    <col min="13828" max="13828" width="16.85546875" customWidth="1"/>
    <col min="13829" max="13829" width="17.42578125" customWidth="1"/>
    <col min="13830" max="13830" width="16.5703125" customWidth="1"/>
    <col min="13831" max="13831" width="15.42578125" customWidth="1"/>
    <col min="13832" max="13832" width="16.85546875" customWidth="1"/>
    <col min="13833" max="13833" width="17" customWidth="1"/>
    <col min="13834" max="13834" width="14.140625" customWidth="1"/>
    <col min="13835" max="13835" width="17.7109375" customWidth="1"/>
    <col min="13836" max="13836" width="15.7109375" customWidth="1"/>
    <col min="13837" max="13837" width="14.85546875" customWidth="1"/>
    <col min="13838" max="13838" width="18.140625" customWidth="1"/>
    <col min="13839" max="13839" width="14.85546875" customWidth="1"/>
    <col min="13840" max="13841" width="15.5703125" customWidth="1"/>
    <col min="13842" max="13842" width="13.7109375" customWidth="1"/>
    <col min="13843" max="13843" width="12.7109375" customWidth="1"/>
    <col min="13844" max="13844" width="18.140625" customWidth="1"/>
    <col min="13845" max="13845" width="11.28515625" customWidth="1"/>
    <col min="13846" max="13846" width="15.85546875" customWidth="1"/>
    <col min="13847" max="13847" width="14.85546875" customWidth="1"/>
    <col min="14081" max="14081" width="42.28515625" customWidth="1"/>
    <col min="14082" max="14082" width="18.5703125" customWidth="1"/>
    <col min="14083" max="14083" width="15.42578125" customWidth="1"/>
    <col min="14084" max="14084" width="16.85546875" customWidth="1"/>
    <col min="14085" max="14085" width="17.42578125" customWidth="1"/>
    <col min="14086" max="14086" width="16.5703125" customWidth="1"/>
    <col min="14087" max="14087" width="15.42578125" customWidth="1"/>
    <col min="14088" max="14088" width="16.85546875" customWidth="1"/>
    <col min="14089" max="14089" width="17" customWidth="1"/>
    <col min="14090" max="14090" width="14.140625" customWidth="1"/>
    <col min="14091" max="14091" width="17.7109375" customWidth="1"/>
    <col min="14092" max="14092" width="15.7109375" customWidth="1"/>
    <col min="14093" max="14093" width="14.85546875" customWidth="1"/>
    <col min="14094" max="14094" width="18.140625" customWidth="1"/>
    <col min="14095" max="14095" width="14.85546875" customWidth="1"/>
    <col min="14096" max="14097" width="15.5703125" customWidth="1"/>
    <col min="14098" max="14098" width="13.7109375" customWidth="1"/>
    <col min="14099" max="14099" width="12.7109375" customWidth="1"/>
    <col min="14100" max="14100" width="18.140625" customWidth="1"/>
    <col min="14101" max="14101" width="11.28515625" customWidth="1"/>
    <col min="14102" max="14102" width="15.85546875" customWidth="1"/>
    <col min="14103" max="14103" width="14.85546875" customWidth="1"/>
    <col min="14337" max="14337" width="42.28515625" customWidth="1"/>
    <col min="14338" max="14338" width="18.5703125" customWidth="1"/>
    <col min="14339" max="14339" width="15.42578125" customWidth="1"/>
    <col min="14340" max="14340" width="16.85546875" customWidth="1"/>
    <col min="14341" max="14341" width="17.42578125" customWidth="1"/>
    <col min="14342" max="14342" width="16.5703125" customWidth="1"/>
    <col min="14343" max="14343" width="15.42578125" customWidth="1"/>
    <col min="14344" max="14344" width="16.85546875" customWidth="1"/>
    <col min="14345" max="14345" width="17" customWidth="1"/>
    <col min="14346" max="14346" width="14.140625" customWidth="1"/>
    <col min="14347" max="14347" width="17.7109375" customWidth="1"/>
    <col min="14348" max="14348" width="15.7109375" customWidth="1"/>
    <col min="14349" max="14349" width="14.85546875" customWidth="1"/>
    <col min="14350" max="14350" width="18.140625" customWidth="1"/>
    <col min="14351" max="14351" width="14.85546875" customWidth="1"/>
    <col min="14352" max="14353" width="15.5703125" customWidth="1"/>
    <col min="14354" max="14354" width="13.7109375" customWidth="1"/>
    <col min="14355" max="14355" width="12.7109375" customWidth="1"/>
    <col min="14356" max="14356" width="18.140625" customWidth="1"/>
    <col min="14357" max="14357" width="11.28515625" customWidth="1"/>
    <col min="14358" max="14358" width="15.85546875" customWidth="1"/>
    <col min="14359" max="14359" width="14.85546875" customWidth="1"/>
    <col min="14593" max="14593" width="42.28515625" customWidth="1"/>
    <col min="14594" max="14594" width="18.5703125" customWidth="1"/>
    <col min="14595" max="14595" width="15.42578125" customWidth="1"/>
    <col min="14596" max="14596" width="16.85546875" customWidth="1"/>
    <col min="14597" max="14597" width="17.42578125" customWidth="1"/>
    <col min="14598" max="14598" width="16.5703125" customWidth="1"/>
    <col min="14599" max="14599" width="15.42578125" customWidth="1"/>
    <col min="14600" max="14600" width="16.85546875" customWidth="1"/>
    <col min="14601" max="14601" width="17" customWidth="1"/>
    <col min="14602" max="14602" width="14.140625" customWidth="1"/>
    <col min="14603" max="14603" width="17.7109375" customWidth="1"/>
    <col min="14604" max="14604" width="15.7109375" customWidth="1"/>
    <col min="14605" max="14605" width="14.85546875" customWidth="1"/>
    <col min="14606" max="14606" width="18.140625" customWidth="1"/>
    <col min="14607" max="14607" width="14.85546875" customWidth="1"/>
    <col min="14608" max="14609" width="15.5703125" customWidth="1"/>
    <col min="14610" max="14610" width="13.7109375" customWidth="1"/>
    <col min="14611" max="14611" width="12.7109375" customWidth="1"/>
    <col min="14612" max="14612" width="18.140625" customWidth="1"/>
    <col min="14613" max="14613" width="11.28515625" customWidth="1"/>
    <col min="14614" max="14614" width="15.85546875" customWidth="1"/>
    <col min="14615" max="14615" width="14.85546875" customWidth="1"/>
    <col min="14849" max="14849" width="42.28515625" customWidth="1"/>
    <col min="14850" max="14850" width="18.5703125" customWidth="1"/>
    <col min="14851" max="14851" width="15.42578125" customWidth="1"/>
    <col min="14852" max="14852" width="16.85546875" customWidth="1"/>
    <col min="14853" max="14853" width="17.42578125" customWidth="1"/>
    <col min="14854" max="14854" width="16.5703125" customWidth="1"/>
    <col min="14855" max="14855" width="15.42578125" customWidth="1"/>
    <col min="14856" max="14856" width="16.85546875" customWidth="1"/>
    <col min="14857" max="14857" width="17" customWidth="1"/>
    <col min="14858" max="14858" width="14.140625" customWidth="1"/>
    <col min="14859" max="14859" width="17.7109375" customWidth="1"/>
    <col min="14860" max="14860" width="15.7109375" customWidth="1"/>
    <col min="14861" max="14861" width="14.85546875" customWidth="1"/>
    <col min="14862" max="14862" width="18.140625" customWidth="1"/>
    <col min="14863" max="14863" width="14.85546875" customWidth="1"/>
    <col min="14864" max="14865" width="15.5703125" customWidth="1"/>
    <col min="14866" max="14866" width="13.7109375" customWidth="1"/>
    <col min="14867" max="14867" width="12.7109375" customWidth="1"/>
    <col min="14868" max="14868" width="18.140625" customWidth="1"/>
    <col min="14869" max="14869" width="11.28515625" customWidth="1"/>
    <col min="14870" max="14870" width="15.85546875" customWidth="1"/>
    <col min="14871" max="14871" width="14.85546875" customWidth="1"/>
    <col min="15105" max="15105" width="42.28515625" customWidth="1"/>
    <col min="15106" max="15106" width="18.5703125" customWidth="1"/>
    <col min="15107" max="15107" width="15.42578125" customWidth="1"/>
    <col min="15108" max="15108" width="16.85546875" customWidth="1"/>
    <col min="15109" max="15109" width="17.42578125" customWidth="1"/>
    <col min="15110" max="15110" width="16.5703125" customWidth="1"/>
    <col min="15111" max="15111" width="15.42578125" customWidth="1"/>
    <col min="15112" max="15112" width="16.85546875" customWidth="1"/>
    <col min="15113" max="15113" width="17" customWidth="1"/>
    <col min="15114" max="15114" width="14.140625" customWidth="1"/>
    <col min="15115" max="15115" width="17.7109375" customWidth="1"/>
    <col min="15116" max="15116" width="15.7109375" customWidth="1"/>
    <col min="15117" max="15117" width="14.85546875" customWidth="1"/>
    <col min="15118" max="15118" width="18.140625" customWidth="1"/>
    <col min="15119" max="15119" width="14.85546875" customWidth="1"/>
    <col min="15120" max="15121" width="15.5703125" customWidth="1"/>
    <col min="15122" max="15122" width="13.7109375" customWidth="1"/>
    <col min="15123" max="15123" width="12.7109375" customWidth="1"/>
    <col min="15124" max="15124" width="18.140625" customWidth="1"/>
    <col min="15125" max="15125" width="11.28515625" customWidth="1"/>
    <col min="15126" max="15126" width="15.85546875" customWidth="1"/>
    <col min="15127" max="15127" width="14.85546875" customWidth="1"/>
    <col min="15361" max="15361" width="42.28515625" customWidth="1"/>
    <col min="15362" max="15362" width="18.5703125" customWidth="1"/>
    <col min="15363" max="15363" width="15.42578125" customWidth="1"/>
    <col min="15364" max="15364" width="16.85546875" customWidth="1"/>
    <col min="15365" max="15365" width="17.42578125" customWidth="1"/>
    <col min="15366" max="15366" width="16.5703125" customWidth="1"/>
    <col min="15367" max="15367" width="15.42578125" customWidth="1"/>
    <col min="15368" max="15368" width="16.85546875" customWidth="1"/>
    <col min="15369" max="15369" width="17" customWidth="1"/>
    <col min="15370" max="15370" width="14.140625" customWidth="1"/>
    <col min="15371" max="15371" width="17.7109375" customWidth="1"/>
    <col min="15372" max="15372" width="15.7109375" customWidth="1"/>
    <col min="15373" max="15373" width="14.85546875" customWidth="1"/>
    <col min="15374" max="15374" width="18.140625" customWidth="1"/>
    <col min="15375" max="15375" width="14.85546875" customWidth="1"/>
    <col min="15376" max="15377" width="15.5703125" customWidth="1"/>
    <col min="15378" max="15378" width="13.7109375" customWidth="1"/>
    <col min="15379" max="15379" width="12.7109375" customWidth="1"/>
    <col min="15380" max="15380" width="18.140625" customWidth="1"/>
    <col min="15381" max="15381" width="11.28515625" customWidth="1"/>
    <col min="15382" max="15382" width="15.85546875" customWidth="1"/>
    <col min="15383" max="15383" width="14.85546875" customWidth="1"/>
    <col min="15617" max="15617" width="42.28515625" customWidth="1"/>
    <col min="15618" max="15618" width="18.5703125" customWidth="1"/>
    <col min="15619" max="15619" width="15.42578125" customWidth="1"/>
    <col min="15620" max="15620" width="16.85546875" customWidth="1"/>
    <col min="15621" max="15621" width="17.42578125" customWidth="1"/>
    <col min="15622" max="15622" width="16.5703125" customWidth="1"/>
    <col min="15623" max="15623" width="15.42578125" customWidth="1"/>
    <col min="15624" max="15624" width="16.85546875" customWidth="1"/>
    <col min="15625" max="15625" width="17" customWidth="1"/>
    <col min="15626" max="15626" width="14.140625" customWidth="1"/>
    <col min="15627" max="15627" width="17.7109375" customWidth="1"/>
    <col min="15628" max="15628" width="15.7109375" customWidth="1"/>
    <col min="15629" max="15629" width="14.85546875" customWidth="1"/>
    <col min="15630" max="15630" width="18.140625" customWidth="1"/>
    <col min="15631" max="15631" width="14.85546875" customWidth="1"/>
    <col min="15632" max="15633" width="15.5703125" customWidth="1"/>
    <col min="15634" max="15634" width="13.7109375" customWidth="1"/>
    <col min="15635" max="15635" width="12.7109375" customWidth="1"/>
    <col min="15636" max="15636" width="18.140625" customWidth="1"/>
    <col min="15637" max="15637" width="11.28515625" customWidth="1"/>
    <col min="15638" max="15638" width="15.85546875" customWidth="1"/>
    <col min="15639" max="15639" width="14.85546875" customWidth="1"/>
    <col min="15873" max="15873" width="42.28515625" customWidth="1"/>
    <col min="15874" max="15874" width="18.5703125" customWidth="1"/>
    <col min="15875" max="15875" width="15.42578125" customWidth="1"/>
    <col min="15876" max="15876" width="16.85546875" customWidth="1"/>
    <col min="15877" max="15877" width="17.42578125" customWidth="1"/>
    <col min="15878" max="15878" width="16.5703125" customWidth="1"/>
    <col min="15879" max="15879" width="15.42578125" customWidth="1"/>
    <col min="15880" max="15880" width="16.85546875" customWidth="1"/>
    <col min="15881" max="15881" width="17" customWidth="1"/>
    <col min="15882" max="15882" width="14.140625" customWidth="1"/>
    <col min="15883" max="15883" width="17.7109375" customWidth="1"/>
    <col min="15884" max="15884" width="15.7109375" customWidth="1"/>
    <col min="15885" max="15885" width="14.85546875" customWidth="1"/>
    <col min="15886" max="15886" width="18.140625" customWidth="1"/>
    <col min="15887" max="15887" width="14.85546875" customWidth="1"/>
    <col min="15888" max="15889" width="15.5703125" customWidth="1"/>
    <col min="15890" max="15890" width="13.7109375" customWidth="1"/>
    <col min="15891" max="15891" width="12.7109375" customWidth="1"/>
    <col min="15892" max="15892" width="18.140625" customWidth="1"/>
    <col min="15893" max="15893" width="11.28515625" customWidth="1"/>
    <col min="15894" max="15894" width="15.85546875" customWidth="1"/>
    <col min="15895" max="15895" width="14.85546875" customWidth="1"/>
    <col min="16129" max="16129" width="42.28515625" customWidth="1"/>
    <col min="16130" max="16130" width="18.5703125" customWidth="1"/>
    <col min="16131" max="16131" width="15.42578125" customWidth="1"/>
    <col min="16132" max="16132" width="16.85546875" customWidth="1"/>
    <col min="16133" max="16133" width="17.42578125" customWidth="1"/>
    <col min="16134" max="16134" width="16.5703125" customWidth="1"/>
    <col min="16135" max="16135" width="15.42578125" customWidth="1"/>
    <col min="16136" max="16136" width="16.85546875" customWidth="1"/>
    <col min="16137" max="16137" width="17" customWidth="1"/>
    <col min="16138" max="16138" width="14.140625" customWidth="1"/>
    <col min="16139" max="16139" width="17.7109375" customWidth="1"/>
    <col min="16140" max="16140" width="15.7109375" customWidth="1"/>
    <col min="16141" max="16141" width="14.85546875" customWidth="1"/>
    <col min="16142" max="16142" width="18.140625" customWidth="1"/>
    <col min="16143" max="16143" width="14.85546875" customWidth="1"/>
    <col min="16144" max="16145" width="15.5703125" customWidth="1"/>
    <col min="16146" max="16146" width="13.7109375" customWidth="1"/>
    <col min="16147" max="16147" width="12.7109375" customWidth="1"/>
    <col min="16148" max="16148" width="18.140625" customWidth="1"/>
    <col min="16149" max="16149" width="11.28515625" customWidth="1"/>
    <col min="16150" max="16150" width="15.85546875" customWidth="1"/>
    <col min="16151" max="16151" width="14.85546875" customWidth="1"/>
  </cols>
  <sheetData>
    <row r="1" spans="1:9" hidden="1" x14ac:dyDescent="0.25">
      <c r="A1" s="187"/>
      <c r="B1" s="188"/>
      <c r="C1" s="188"/>
      <c r="D1" s="188"/>
      <c r="E1" s="188"/>
      <c r="F1" s="188"/>
      <c r="G1" s="189"/>
      <c r="H1" s="46"/>
    </row>
    <row r="2" spans="1:9" hidden="1" x14ac:dyDescent="0.25">
      <c r="A2" s="190"/>
      <c r="B2" s="191"/>
      <c r="C2" s="191"/>
      <c r="D2" s="191"/>
      <c r="E2" s="191"/>
      <c r="F2" s="191"/>
      <c r="G2" s="192"/>
      <c r="H2" s="46"/>
    </row>
    <row r="3" spans="1:9" x14ac:dyDescent="0.25">
      <c r="A3" s="47"/>
      <c r="B3" s="46"/>
      <c r="C3" s="46"/>
      <c r="D3" s="46"/>
      <c r="E3" s="46"/>
      <c r="F3" s="46"/>
      <c r="G3" s="193" t="s">
        <v>145</v>
      </c>
      <c r="H3" s="193"/>
    </row>
    <row r="4" spans="1:9" ht="15" customHeight="1" x14ac:dyDescent="0.25">
      <c r="A4" s="194" t="s">
        <v>146</v>
      </c>
      <c r="B4" s="195"/>
      <c r="C4" s="195"/>
      <c r="D4" s="195"/>
      <c r="E4" s="195"/>
      <c r="F4" s="195"/>
      <c r="G4" s="195"/>
      <c r="H4" s="195"/>
    </row>
    <row r="5" spans="1:9" ht="46.5" customHeight="1" x14ac:dyDescent="0.25">
      <c r="A5" s="196"/>
      <c r="B5" s="197"/>
      <c r="C5" s="197"/>
      <c r="D5" s="197"/>
      <c r="E5" s="197"/>
      <c r="F5" s="197"/>
      <c r="G5" s="197"/>
      <c r="H5" s="197"/>
    </row>
    <row r="6" spans="1:9" ht="45.75" customHeight="1" x14ac:dyDescent="0.25">
      <c r="A6" s="198" t="s">
        <v>147</v>
      </c>
      <c r="B6" s="199" t="s">
        <v>148</v>
      </c>
      <c r="C6" s="199"/>
      <c r="D6" s="200" t="s">
        <v>149</v>
      </c>
      <c r="E6" s="198" t="s">
        <v>150</v>
      </c>
      <c r="F6" s="198"/>
      <c r="G6" s="198"/>
      <c r="H6" s="198"/>
    </row>
    <row r="7" spans="1:9" ht="37.5" customHeight="1" x14ac:dyDescent="0.25">
      <c r="A7" s="198"/>
      <c r="B7" s="200" t="s">
        <v>151</v>
      </c>
      <c r="C7" s="180" t="s">
        <v>152</v>
      </c>
      <c r="D7" s="200"/>
      <c r="E7" s="200" t="s">
        <v>153</v>
      </c>
      <c r="F7" s="200"/>
      <c r="G7" s="180" t="s">
        <v>152</v>
      </c>
      <c r="H7" s="180"/>
    </row>
    <row r="8" spans="1:9" ht="54" customHeight="1" x14ac:dyDescent="0.25">
      <c r="A8" s="198"/>
      <c r="B8" s="200"/>
      <c r="C8" s="180"/>
      <c r="D8" s="200"/>
      <c r="E8" s="48" t="s">
        <v>154</v>
      </c>
      <c r="F8" s="48" t="s">
        <v>155</v>
      </c>
      <c r="G8" s="49" t="s">
        <v>154</v>
      </c>
      <c r="H8" s="48" t="s">
        <v>155</v>
      </c>
    </row>
    <row r="9" spans="1:9" x14ac:dyDescent="0.25">
      <c r="A9" s="181" t="s">
        <v>156</v>
      </c>
      <c r="B9" s="182"/>
      <c r="C9" s="182"/>
      <c r="D9" s="182"/>
      <c r="E9" s="182"/>
      <c r="F9" s="182"/>
      <c r="G9" s="182"/>
      <c r="H9" s="183"/>
    </row>
    <row r="10" spans="1:9" ht="16.5" customHeight="1" x14ac:dyDescent="0.25">
      <c r="A10" s="50" t="s">
        <v>157</v>
      </c>
      <c r="B10" s="184" t="s">
        <v>158</v>
      </c>
      <c r="C10" s="185"/>
      <c r="D10" s="185"/>
      <c r="E10" s="185"/>
      <c r="F10" s="185"/>
      <c r="G10" s="185"/>
      <c r="H10" s="186"/>
    </row>
    <row r="11" spans="1:9" ht="36.75" customHeight="1" x14ac:dyDescent="0.25">
      <c r="A11" s="51" t="s">
        <v>159</v>
      </c>
      <c r="B11" s="179" t="s">
        <v>160</v>
      </c>
      <c r="C11" s="179"/>
      <c r="D11" s="179"/>
      <c r="E11" s="179"/>
      <c r="F11" s="179"/>
      <c r="G11" s="179"/>
      <c r="H11" s="52"/>
    </row>
    <row r="12" spans="1:9" ht="47.25" customHeight="1" x14ac:dyDescent="0.25">
      <c r="A12" s="51" t="s">
        <v>161</v>
      </c>
      <c r="B12" s="53">
        <v>7965</v>
      </c>
      <c r="C12" s="53">
        <v>7965</v>
      </c>
      <c r="D12" s="54"/>
      <c r="E12" s="55">
        <f>E14</f>
        <v>276540.40000000002</v>
      </c>
      <c r="F12" s="55">
        <v>0</v>
      </c>
      <c r="G12" s="55">
        <f>G14</f>
        <v>232218.9</v>
      </c>
      <c r="H12" s="55">
        <v>0</v>
      </c>
      <c r="I12" s="56"/>
    </row>
    <row r="13" spans="1:9" x14ac:dyDescent="0.25">
      <c r="A13" s="51" t="s">
        <v>162</v>
      </c>
      <c r="B13" s="53"/>
      <c r="C13" s="53"/>
      <c r="D13" s="53"/>
      <c r="E13" s="55"/>
      <c r="F13" s="55"/>
      <c r="G13" s="55"/>
      <c r="H13" s="55"/>
    </row>
    <row r="14" spans="1:9" ht="34.5" customHeight="1" x14ac:dyDescent="0.25">
      <c r="A14" s="51" t="s">
        <v>163</v>
      </c>
      <c r="B14" s="53">
        <v>7965</v>
      </c>
      <c r="C14" s="53">
        <v>7965</v>
      </c>
      <c r="D14" s="53"/>
      <c r="E14" s="55">
        <v>276540.40000000002</v>
      </c>
      <c r="F14" s="55">
        <v>0</v>
      </c>
      <c r="G14" s="55">
        <v>232218.9</v>
      </c>
      <c r="H14" s="55">
        <v>0</v>
      </c>
    </row>
    <row r="15" spans="1:9" ht="18.75" customHeight="1" x14ac:dyDescent="0.25">
      <c r="A15" s="50" t="s">
        <v>164</v>
      </c>
      <c r="B15" s="173" t="s">
        <v>165</v>
      </c>
      <c r="C15" s="174"/>
      <c r="D15" s="174"/>
      <c r="E15" s="174"/>
      <c r="F15" s="174"/>
      <c r="G15" s="174"/>
      <c r="H15" s="175"/>
    </row>
    <row r="16" spans="1:9" ht="41.25" customHeight="1" x14ac:dyDescent="0.25">
      <c r="A16" s="51" t="s">
        <v>166</v>
      </c>
      <c r="B16" s="179" t="s">
        <v>160</v>
      </c>
      <c r="C16" s="179"/>
      <c r="D16" s="179"/>
      <c r="E16" s="179"/>
      <c r="F16" s="179"/>
      <c r="G16" s="179"/>
      <c r="H16" s="52"/>
    </row>
    <row r="17" spans="1:10" ht="35.25" customHeight="1" x14ac:dyDescent="0.25">
      <c r="A17" s="51" t="s">
        <v>161</v>
      </c>
      <c r="B17" s="57">
        <v>1357</v>
      </c>
      <c r="C17" s="57">
        <v>1357</v>
      </c>
      <c r="D17" s="58"/>
      <c r="E17" s="58">
        <f>E19</f>
        <v>49561.599999999999</v>
      </c>
      <c r="F17" s="58">
        <v>0</v>
      </c>
      <c r="G17" s="55">
        <f>G19</f>
        <v>41280.9</v>
      </c>
      <c r="H17" s="55">
        <v>0</v>
      </c>
      <c r="I17" s="59"/>
      <c r="J17" s="60"/>
    </row>
    <row r="18" spans="1:10" x14ac:dyDescent="0.25">
      <c r="A18" s="51" t="s">
        <v>162</v>
      </c>
      <c r="B18" s="57"/>
      <c r="C18" s="57"/>
      <c r="D18" s="53"/>
      <c r="E18" s="53"/>
      <c r="F18" s="53"/>
      <c r="G18" s="55"/>
      <c r="H18" s="55"/>
    </row>
    <row r="19" spans="1:10" ht="37.5" customHeight="1" x14ac:dyDescent="0.25">
      <c r="A19" s="51" t="s">
        <v>163</v>
      </c>
      <c r="B19" s="57">
        <v>1357</v>
      </c>
      <c r="C19" s="57">
        <v>1357</v>
      </c>
      <c r="D19" s="58"/>
      <c r="E19" s="58">
        <v>49561.599999999999</v>
      </c>
      <c r="F19" s="58">
        <v>0</v>
      </c>
      <c r="G19" s="55">
        <v>41280.9</v>
      </c>
      <c r="H19" s="55">
        <v>0</v>
      </c>
    </row>
    <row r="20" spans="1:10" ht="18" customHeight="1" x14ac:dyDescent="0.25">
      <c r="A20" s="50" t="s">
        <v>164</v>
      </c>
      <c r="B20" s="173" t="s">
        <v>167</v>
      </c>
      <c r="C20" s="174"/>
      <c r="D20" s="174"/>
      <c r="E20" s="174"/>
      <c r="F20" s="174"/>
      <c r="G20" s="174"/>
      <c r="H20" s="175"/>
    </row>
    <row r="21" spans="1:10" ht="44.25" customHeight="1" x14ac:dyDescent="0.25">
      <c r="A21" s="51" t="s">
        <v>159</v>
      </c>
      <c r="B21" s="179" t="s">
        <v>160</v>
      </c>
      <c r="C21" s="179"/>
      <c r="D21" s="179"/>
      <c r="E21" s="179"/>
      <c r="F21" s="179"/>
      <c r="G21" s="179"/>
      <c r="H21" s="52"/>
    </row>
    <row r="22" spans="1:10" ht="45.75" customHeight="1" x14ac:dyDescent="0.25">
      <c r="A22" s="61" t="s">
        <v>161</v>
      </c>
      <c r="B22" s="62">
        <v>23</v>
      </c>
      <c r="C22" s="62">
        <v>23</v>
      </c>
      <c r="D22" s="62"/>
      <c r="E22" s="62">
        <f>E24</f>
        <v>3555.4</v>
      </c>
      <c r="F22" s="62">
        <v>0</v>
      </c>
      <c r="G22" s="62">
        <f>G24</f>
        <v>2850.2</v>
      </c>
      <c r="H22" s="53">
        <v>0</v>
      </c>
      <c r="I22" s="63"/>
    </row>
    <row r="23" spans="1:10" x14ac:dyDescent="0.25">
      <c r="A23" s="51" t="s">
        <v>162</v>
      </c>
      <c r="B23" s="53"/>
      <c r="C23" s="53"/>
      <c r="D23" s="53"/>
      <c r="E23" s="53"/>
      <c r="F23" s="53"/>
      <c r="G23" s="53"/>
      <c r="H23" s="53"/>
    </row>
    <row r="24" spans="1:10" ht="35.25" customHeight="1" x14ac:dyDescent="0.25">
      <c r="A24" s="51" t="s">
        <v>163</v>
      </c>
      <c r="B24" s="53">
        <v>23</v>
      </c>
      <c r="C24" s="53">
        <v>23</v>
      </c>
      <c r="D24" s="53"/>
      <c r="E24" s="53">
        <v>3555.4</v>
      </c>
      <c r="F24" s="53">
        <v>0</v>
      </c>
      <c r="G24" s="53">
        <v>2850.2</v>
      </c>
      <c r="H24" s="53">
        <v>0</v>
      </c>
    </row>
    <row r="25" spans="1:10" ht="16.5" customHeight="1" x14ac:dyDescent="0.25">
      <c r="A25" s="50" t="s">
        <v>164</v>
      </c>
      <c r="B25" s="173" t="s">
        <v>168</v>
      </c>
      <c r="C25" s="174"/>
      <c r="D25" s="174"/>
      <c r="E25" s="174"/>
      <c r="F25" s="174"/>
      <c r="G25" s="174"/>
      <c r="H25" s="175"/>
    </row>
    <row r="26" spans="1:10" ht="38.25" customHeight="1" x14ac:dyDescent="0.25">
      <c r="A26" s="51" t="s">
        <v>159</v>
      </c>
      <c r="B26" s="176" t="s">
        <v>160</v>
      </c>
      <c r="C26" s="177"/>
      <c r="D26" s="177"/>
      <c r="E26" s="177"/>
      <c r="F26" s="177"/>
      <c r="G26" s="178"/>
      <c r="H26" s="52"/>
    </row>
    <row r="27" spans="1:10" ht="39" customHeight="1" x14ac:dyDescent="0.25">
      <c r="A27" s="51" t="s">
        <v>161</v>
      </c>
      <c r="B27" s="53">
        <v>4</v>
      </c>
      <c r="C27" s="53">
        <v>4</v>
      </c>
      <c r="D27" s="53"/>
      <c r="E27" s="55">
        <f>E29</f>
        <v>956.7</v>
      </c>
      <c r="F27" s="55">
        <v>0</v>
      </c>
      <c r="G27" s="55">
        <f>G29</f>
        <v>763.5</v>
      </c>
      <c r="H27" s="55">
        <v>0</v>
      </c>
      <c r="I27" s="63"/>
    </row>
    <row r="28" spans="1:10" x14ac:dyDescent="0.25">
      <c r="A28" s="51" t="s">
        <v>162</v>
      </c>
      <c r="B28" s="53"/>
      <c r="C28" s="53"/>
      <c r="D28" s="53"/>
      <c r="E28" s="55"/>
      <c r="F28" s="55"/>
      <c r="G28" s="55"/>
      <c r="H28" s="55"/>
    </row>
    <row r="29" spans="1:10" ht="38.25" customHeight="1" x14ac:dyDescent="0.25">
      <c r="A29" s="51" t="s">
        <v>163</v>
      </c>
      <c r="B29" s="53">
        <v>4</v>
      </c>
      <c r="C29" s="53">
        <v>4</v>
      </c>
      <c r="D29" s="53"/>
      <c r="E29" s="55">
        <v>956.7</v>
      </c>
      <c r="F29" s="55">
        <v>0</v>
      </c>
      <c r="G29" s="55">
        <v>763.5</v>
      </c>
      <c r="H29" s="55">
        <v>0</v>
      </c>
    </row>
    <row r="30" spans="1:10" ht="19.5" customHeight="1" x14ac:dyDescent="0.25">
      <c r="A30" s="50" t="s">
        <v>164</v>
      </c>
      <c r="B30" s="173" t="s">
        <v>169</v>
      </c>
      <c r="C30" s="174"/>
      <c r="D30" s="174"/>
      <c r="E30" s="174"/>
      <c r="F30" s="174"/>
      <c r="G30" s="174"/>
      <c r="H30" s="175"/>
    </row>
    <row r="31" spans="1:10" ht="33" customHeight="1" x14ac:dyDescent="0.25">
      <c r="A31" s="51" t="s">
        <v>159</v>
      </c>
      <c r="B31" s="176" t="s">
        <v>160</v>
      </c>
      <c r="C31" s="177"/>
      <c r="D31" s="177"/>
      <c r="E31" s="177"/>
      <c r="F31" s="177"/>
      <c r="G31" s="178"/>
      <c r="H31" s="52"/>
    </row>
    <row r="32" spans="1:10" ht="40.5" customHeight="1" x14ac:dyDescent="0.25">
      <c r="A32" s="51" t="s">
        <v>161</v>
      </c>
      <c r="B32" s="53">
        <v>8</v>
      </c>
      <c r="C32" s="53">
        <v>8</v>
      </c>
      <c r="D32" s="53"/>
      <c r="E32" s="53">
        <f>E34</f>
        <v>1461.8</v>
      </c>
      <c r="F32" s="53">
        <v>0</v>
      </c>
      <c r="G32" s="53">
        <f>G34</f>
        <v>1106.0999999999999</v>
      </c>
      <c r="H32" s="53">
        <v>0</v>
      </c>
      <c r="I32" s="63"/>
      <c r="J32" s="60"/>
    </row>
    <row r="33" spans="1:10" x14ac:dyDescent="0.25">
      <c r="A33" s="51" t="s">
        <v>162</v>
      </c>
      <c r="B33" s="53"/>
      <c r="C33" s="53"/>
      <c r="D33" s="53"/>
      <c r="E33" s="53"/>
      <c r="F33" s="53"/>
      <c r="G33" s="53"/>
      <c r="H33" s="53"/>
    </row>
    <row r="34" spans="1:10" ht="28.5" customHeight="1" x14ac:dyDescent="0.25">
      <c r="A34" s="51" t="s">
        <v>163</v>
      </c>
      <c r="B34" s="53">
        <v>8</v>
      </c>
      <c r="C34" s="53">
        <v>8</v>
      </c>
      <c r="D34" s="53"/>
      <c r="E34" s="53">
        <v>1461.8</v>
      </c>
      <c r="F34" s="53">
        <v>0</v>
      </c>
      <c r="G34" s="53">
        <v>1106.0999999999999</v>
      </c>
      <c r="H34" s="53">
        <v>0</v>
      </c>
    </row>
    <row r="35" spans="1:10" ht="18" customHeight="1" x14ac:dyDescent="0.25">
      <c r="A35" s="50" t="s">
        <v>164</v>
      </c>
      <c r="B35" s="173" t="s">
        <v>170</v>
      </c>
      <c r="C35" s="174"/>
      <c r="D35" s="174"/>
      <c r="E35" s="174"/>
      <c r="F35" s="174"/>
      <c r="G35" s="174"/>
      <c r="H35" s="175"/>
    </row>
    <row r="36" spans="1:10" ht="36" customHeight="1" x14ac:dyDescent="0.25">
      <c r="A36" s="51" t="s">
        <v>159</v>
      </c>
      <c r="B36" s="176" t="s">
        <v>160</v>
      </c>
      <c r="C36" s="177"/>
      <c r="D36" s="177"/>
      <c r="E36" s="177"/>
      <c r="F36" s="177"/>
      <c r="G36" s="178"/>
      <c r="H36" s="52"/>
    </row>
    <row r="37" spans="1:10" ht="39.75" customHeight="1" x14ac:dyDescent="0.25">
      <c r="A37" s="51" t="s">
        <v>161</v>
      </c>
      <c r="B37" s="53">
        <v>1</v>
      </c>
      <c r="C37" s="53">
        <v>1</v>
      </c>
      <c r="D37" s="53"/>
      <c r="E37" s="53">
        <f>E39</f>
        <v>412.1</v>
      </c>
      <c r="F37" s="53">
        <v>0</v>
      </c>
      <c r="G37" s="53">
        <f>G39</f>
        <v>329.5</v>
      </c>
      <c r="H37" s="53">
        <v>0</v>
      </c>
      <c r="I37" s="63"/>
      <c r="J37" s="60"/>
    </row>
    <row r="38" spans="1:10" x14ac:dyDescent="0.25">
      <c r="A38" s="51" t="s">
        <v>162</v>
      </c>
      <c r="B38" s="53"/>
      <c r="C38" s="53"/>
      <c r="D38" s="53"/>
      <c r="E38" s="53"/>
      <c r="F38" s="53"/>
      <c r="G38" s="55"/>
      <c r="H38" s="55"/>
    </row>
    <row r="39" spans="1:10" ht="41.25" customHeight="1" x14ac:dyDescent="0.25">
      <c r="A39" s="51" t="s">
        <v>163</v>
      </c>
      <c r="B39" s="53">
        <v>1</v>
      </c>
      <c r="C39" s="53">
        <v>1</v>
      </c>
      <c r="D39" s="53"/>
      <c r="E39" s="53">
        <v>412.1</v>
      </c>
      <c r="F39" s="53">
        <v>0</v>
      </c>
      <c r="G39" s="53">
        <v>329.5</v>
      </c>
      <c r="H39" s="53">
        <v>0</v>
      </c>
    </row>
    <row r="40" spans="1:10" ht="69" customHeight="1" x14ac:dyDescent="0.25">
      <c r="A40" s="50" t="s">
        <v>164</v>
      </c>
      <c r="B40" s="173" t="s">
        <v>171</v>
      </c>
      <c r="C40" s="174"/>
      <c r="D40" s="174"/>
      <c r="E40" s="174"/>
      <c r="F40" s="174"/>
      <c r="G40" s="174"/>
      <c r="H40" s="175"/>
    </row>
    <row r="41" spans="1:10" ht="35.25" customHeight="1" x14ac:dyDescent="0.25">
      <c r="A41" s="51" t="s">
        <v>172</v>
      </c>
      <c r="B41" s="176" t="s">
        <v>160</v>
      </c>
      <c r="C41" s="177"/>
      <c r="D41" s="177"/>
      <c r="E41" s="177"/>
      <c r="F41" s="177"/>
      <c r="G41" s="178"/>
      <c r="H41" s="52"/>
    </row>
    <row r="42" spans="1:10" ht="36" customHeight="1" x14ac:dyDescent="0.25">
      <c r="A42" s="51" t="s">
        <v>161</v>
      </c>
      <c r="B42" s="64" t="s">
        <v>173</v>
      </c>
      <c r="C42" s="64" t="s">
        <v>173</v>
      </c>
      <c r="D42" s="53"/>
      <c r="E42" s="55">
        <f>E44</f>
        <v>1438.8</v>
      </c>
      <c r="F42" s="55">
        <v>0</v>
      </c>
      <c r="G42" s="55">
        <f>G44</f>
        <v>1077</v>
      </c>
      <c r="H42" s="55">
        <v>0</v>
      </c>
    </row>
    <row r="43" spans="1:10" x14ac:dyDescent="0.25">
      <c r="A43" s="51" t="s">
        <v>162</v>
      </c>
      <c r="B43" s="64"/>
      <c r="C43" s="64"/>
      <c r="D43" s="53"/>
      <c r="E43" s="53"/>
      <c r="F43" s="53"/>
      <c r="G43" s="55"/>
      <c r="H43" s="55"/>
    </row>
    <row r="44" spans="1:10" ht="31.5" customHeight="1" x14ac:dyDescent="0.25">
      <c r="A44" s="51" t="s">
        <v>163</v>
      </c>
      <c r="B44" s="64" t="s">
        <v>173</v>
      </c>
      <c r="C44" s="64" t="s">
        <v>173</v>
      </c>
      <c r="D44" s="53"/>
      <c r="E44" s="55">
        <v>1438.8</v>
      </c>
      <c r="F44" s="55">
        <v>0</v>
      </c>
      <c r="G44" s="55">
        <v>1077</v>
      </c>
      <c r="H44" s="55">
        <v>0</v>
      </c>
    </row>
    <row r="45" spans="1:10" ht="26.25" customHeight="1" x14ac:dyDescent="0.25">
      <c r="A45" s="50" t="s">
        <v>164</v>
      </c>
      <c r="B45" s="173" t="s">
        <v>174</v>
      </c>
      <c r="C45" s="174"/>
      <c r="D45" s="174"/>
      <c r="E45" s="174"/>
      <c r="F45" s="174"/>
      <c r="G45" s="174"/>
      <c r="H45" s="175"/>
    </row>
    <row r="46" spans="1:10" ht="27" customHeight="1" x14ac:dyDescent="0.25">
      <c r="A46" s="51" t="s">
        <v>159</v>
      </c>
      <c r="B46" s="176" t="s">
        <v>160</v>
      </c>
      <c r="C46" s="177"/>
      <c r="D46" s="177"/>
      <c r="E46" s="177"/>
      <c r="F46" s="177"/>
      <c r="G46" s="178"/>
      <c r="H46" s="52"/>
    </row>
    <row r="47" spans="1:10" ht="28.5" customHeight="1" x14ac:dyDescent="0.25">
      <c r="A47" s="51" t="s">
        <v>161</v>
      </c>
      <c r="B47" s="53">
        <v>113</v>
      </c>
      <c r="C47" s="53">
        <v>113</v>
      </c>
      <c r="D47" s="53"/>
      <c r="E47" s="55">
        <f>E49</f>
        <v>8016.2</v>
      </c>
      <c r="F47" s="55">
        <v>0</v>
      </c>
      <c r="G47" s="55">
        <f>G49</f>
        <v>6626</v>
      </c>
      <c r="H47" s="55">
        <v>0</v>
      </c>
      <c r="I47" s="65"/>
      <c r="J47" s="60"/>
    </row>
    <row r="48" spans="1:10" x14ac:dyDescent="0.25">
      <c r="A48" s="51" t="s">
        <v>162</v>
      </c>
      <c r="B48" s="53"/>
      <c r="C48" s="53"/>
      <c r="D48" s="53"/>
      <c r="E48" s="55"/>
      <c r="F48" s="55"/>
      <c r="G48" s="55"/>
      <c r="H48" s="55"/>
    </row>
    <row r="49" spans="1:9" ht="28.5" customHeight="1" x14ac:dyDescent="0.25">
      <c r="A49" s="51" t="s">
        <v>163</v>
      </c>
      <c r="B49" s="53">
        <v>113</v>
      </c>
      <c r="C49" s="53">
        <v>113</v>
      </c>
      <c r="D49" s="53"/>
      <c r="E49" s="55">
        <v>8016.2</v>
      </c>
      <c r="F49" s="55">
        <v>0</v>
      </c>
      <c r="G49" s="55">
        <v>6626</v>
      </c>
      <c r="H49" s="55">
        <v>0</v>
      </c>
    </row>
    <row r="50" spans="1:9" ht="16.5" customHeight="1" x14ac:dyDescent="0.25">
      <c r="A50" s="50" t="s">
        <v>175</v>
      </c>
      <c r="B50" s="173" t="s">
        <v>176</v>
      </c>
      <c r="C50" s="174"/>
      <c r="D50" s="174"/>
      <c r="E50" s="174"/>
      <c r="F50" s="174"/>
      <c r="G50" s="174"/>
      <c r="H50" s="175"/>
    </row>
    <row r="51" spans="1:9" ht="27" customHeight="1" x14ac:dyDescent="0.25">
      <c r="A51" s="51" t="s">
        <v>177</v>
      </c>
      <c r="B51" s="176"/>
      <c r="C51" s="177"/>
      <c r="D51" s="177"/>
      <c r="E51" s="177"/>
      <c r="F51" s="177"/>
      <c r="G51" s="178"/>
      <c r="H51" s="52"/>
    </row>
    <row r="52" spans="1:9" ht="33.75" customHeight="1" x14ac:dyDescent="0.25">
      <c r="A52" s="51" t="s">
        <v>161</v>
      </c>
      <c r="B52" s="53" t="s">
        <v>178</v>
      </c>
      <c r="C52" s="53" t="s">
        <v>178</v>
      </c>
      <c r="D52" s="53"/>
      <c r="E52" s="55">
        <f>E54</f>
        <v>2363.5</v>
      </c>
      <c r="F52" s="55">
        <v>0</v>
      </c>
      <c r="G52" s="55">
        <f>G54</f>
        <v>1839.9</v>
      </c>
      <c r="H52" s="55">
        <v>0</v>
      </c>
      <c r="I52" s="60"/>
    </row>
    <row r="53" spans="1:9" x14ac:dyDescent="0.25">
      <c r="A53" s="51" t="s">
        <v>162</v>
      </c>
      <c r="B53" s="53"/>
      <c r="C53" s="53"/>
      <c r="D53" s="53"/>
      <c r="E53" s="55"/>
      <c r="F53" s="55"/>
      <c r="G53" s="55"/>
      <c r="H53" s="55"/>
    </row>
    <row r="54" spans="1:9" ht="29.25" customHeight="1" x14ac:dyDescent="0.25">
      <c r="A54" s="51" t="s">
        <v>163</v>
      </c>
      <c r="B54" s="53" t="s">
        <v>178</v>
      </c>
      <c r="C54" s="53" t="s">
        <v>178</v>
      </c>
      <c r="D54" s="53"/>
      <c r="E54" s="55">
        <v>2363.5</v>
      </c>
      <c r="F54" s="55">
        <v>0</v>
      </c>
      <c r="G54" s="55">
        <v>1839.9</v>
      </c>
      <c r="H54" s="55">
        <v>0</v>
      </c>
    </row>
    <row r="55" spans="1:9" ht="14.25" customHeight="1" x14ac:dyDescent="0.25">
      <c r="A55" s="50" t="s">
        <v>175</v>
      </c>
      <c r="B55" s="173" t="s">
        <v>179</v>
      </c>
      <c r="C55" s="174"/>
      <c r="D55" s="174"/>
      <c r="E55" s="174"/>
      <c r="F55" s="174"/>
      <c r="G55" s="174"/>
      <c r="H55" s="175"/>
    </row>
    <row r="56" spans="1:9" ht="27" customHeight="1" x14ac:dyDescent="0.25">
      <c r="A56" s="51" t="s">
        <v>177</v>
      </c>
      <c r="B56" s="176"/>
      <c r="C56" s="177"/>
      <c r="D56" s="177"/>
      <c r="E56" s="177"/>
      <c r="F56" s="177"/>
      <c r="G56" s="178"/>
      <c r="H56" s="52"/>
    </row>
    <row r="57" spans="1:9" ht="33.75" customHeight="1" x14ac:dyDescent="0.25">
      <c r="A57" s="51" t="s">
        <v>161</v>
      </c>
      <c r="B57" s="53" t="s">
        <v>178</v>
      </c>
      <c r="C57" s="53" t="s">
        <v>178</v>
      </c>
      <c r="D57" s="53"/>
      <c r="E57" s="55">
        <f>E59</f>
        <v>13589.9</v>
      </c>
      <c r="F57" s="55">
        <v>0</v>
      </c>
      <c r="G57" s="55">
        <f>G59</f>
        <v>12678</v>
      </c>
      <c r="H57" s="55">
        <v>0</v>
      </c>
      <c r="I57" s="60"/>
    </row>
    <row r="58" spans="1:9" x14ac:dyDescent="0.25">
      <c r="A58" s="51" t="s">
        <v>162</v>
      </c>
      <c r="B58" s="53"/>
      <c r="C58" s="53"/>
      <c r="D58" s="53"/>
      <c r="E58" s="55"/>
      <c r="F58" s="55"/>
      <c r="G58" s="55"/>
      <c r="H58" s="55"/>
    </row>
    <row r="59" spans="1:9" ht="33.75" customHeight="1" x14ac:dyDescent="0.25">
      <c r="A59" s="51" t="s">
        <v>163</v>
      </c>
      <c r="B59" s="53" t="s">
        <v>178</v>
      </c>
      <c r="C59" s="53" t="s">
        <v>178</v>
      </c>
      <c r="D59" s="53"/>
      <c r="E59" s="55">
        <v>13589.9</v>
      </c>
      <c r="F59" s="55">
        <v>0</v>
      </c>
      <c r="G59" s="55">
        <v>12678</v>
      </c>
      <c r="H59" s="55">
        <v>0</v>
      </c>
    </row>
    <row r="60" spans="1:9" ht="26.25" customHeight="1" x14ac:dyDescent="0.25">
      <c r="A60" s="50" t="s">
        <v>175</v>
      </c>
      <c r="B60" s="173" t="s">
        <v>180</v>
      </c>
      <c r="C60" s="174"/>
      <c r="D60" s="174"/>
      <c r="E60" s="174"/>
      <c r="F60" s="174"/>
      <c r="G60" s="174"/>
      <c r="H60" s="175"/>
    </row>
    <row r="61" spans="1:9" ht="27" customHeight="1" x14ac:dyDescent="0.25">
      <c r="A61" s="51" t="s">
        <v>181</v>
      </c>
      <c r="B61" s="176"/>
      <c r="C61" s="177"/>
      <c r="D61" s="177"/>
      <c r="E61" s="177"/>
      <c r="F61" s="177"/>
      <c r="G61" s="178"/>
      <c r="H61" s="52"/>
    </row>
    <row r="62" spans="1:9" ht="33.75" customHeight="1" x14ac:dyDescent="0.25">
      <c r="A62" s="51" t="s">
        <v>161</v>
      </c>
      <c r="B62" s="53">
        <v>5</v>
      </c>
      <c r="C62" s="53">
        <f>C64</f>
        <v>4</v>
      </c>
      <c r="D62" s="53"/>
      <c r="E62" s="55">
        <f>E64</f>
        <v>6238.3</v>
      </c>
      <c r="F62" s="55">
        <v>0</v>
      </c>
      <c r="G62" s="55">
        <f>G64</f>
        <v>4678.7</v>
      </c>
      <c r="H62" s="55">
        <v>0</v>
      </c>
      <c r="I62" s="60"/>
    </row>
    <row r="63" spans="1:9" x14ac:dyDescent="0.25">
      <c r="A63" s="51" t="s">
        <v>162</v>
      </c>
      <c r="B63" s="53"/>
      <c r="C63" s="53"/>
      <c r="D63" s="53"/>
      <c r="E63" s="55"/>
      <c r="F63" s="55"/>
      <c r="G63" s="55"/>
      <c r="H63" s="55"/>
    </row>
    <row r="64" spans="1:9" ht="33.75" customHeight="1" x14ac:dyDescent="0.25">
      <c r="A64" s="51" t="s">
        <v>163</v>
      </c>
      <c r="B64" s="53">
        <v>5</v>
      </c>
      <c r="C64" s="53">
        <v>4</v>
      </c>
      <c r="D64" s="53"/>
      <c r="E64" s="55">
        <v>6238.3</v>
      </c>
      <c r="F64" s="55">
        <v>0</v>
      </c>
      <c r="G64" s="55">
        <v>4678.7</v>
      </c>
      <c r="H64" s="55">
        <v>0</v>
      </c>
    </row>
    <row r="65" spans="1:10" ht="26.25" customHeight="1" x14ac:dyDescent="0.25">
      <c r="A65" s="50" t="s">
        <v>175</v>
      </c>
      <c r="B65" s="173" t="s">
        <v>182</v>
      </c>
      <c r="C65" s="174"/>
      <c r="D65" s="174"/>
      <c r="E65" s="174"/>
      <c r="F65" s="174"/>
      <c r="G65" s="174"/>
      <c r="H65" s="175"/>
    </row>
    <row r="66" spans="1:10" ht="27" customHeight="1" x14ac:dyDescent="0.25">
      <c r="A66" s="51" t="s">
        <v>183</v>
      </c>
      <c r="B66" s="176" t="s">
        <v>160</v>
      </c>
      <c r="C66" s="177"/>
      <c r="D66" s="177"/>
      <c r="E66" s="177"/>
      <c r="F66" s="177"/>
      <c r="G66" s="178"/>
      <c r="H66" s="52"/>
    </row>
    <row r="67" spans="1:10" ht="33.75" customHeight="1" x14ac:dyDescent="0.25">
      <c r="A67" s="51" t="s">
        <v>161</v>
      </c>
      <c r="B67" s="53">
        <v>4855</v>
      </c>
      <c r="C67" s="53">
        <v>4855</v>
      </c>
      <c r="D67" s="53"/>
      <c r="E67" s="55">
        <f>E69</f>
        <v>22701.9</v>
      </c>
      <c r="F67" s="55">
        <v>0</v>
      </c>
      <c r="G67" s="55">
        <f>G69</f>
        <v>21139.8</v>
      </c>
      <c r="H67" s="55">
        <v>0</v>
      </c>
      <c r="I67" s="60"/>
    </row>
    <row r="68" spans="1:10" x14ac:dyDescent="0.25">
      <c r="A68" s="51" t="s">
        <v>162</v>
      </c>
      <c r="B68" s="53"/>
      <c r="C68" s="53"/>
      <c r="D68" s="53"/>
      <c r="E68" s="55"/>
      <c r="F68" s="55"/>
      <c r="G68" s="55"/>
      <c r="H68" s="55"/>
    </row>
    <row r="69" spans="1:10" ht="33.75" customHeight="1" x14ac:dyDescent="0.25">
      <c r="A69" s="51" t="s">
        <v>163</v>
      </c>
      <c r="B69" s="53">
        <v>4855</v>
      </c>
      <c r="C69" s="53">
        <v>4855</v>
      </c>
      <c r="D69" s="53"/>
      <c r="E69" s="55">
        <v>22701.9</v>
      </c>
      <c r="F69" s="55">
        <v>0</v>
      </c>
      <c r="G69" s="55">
        <v>21139.8</v>
      </c>
      <c r="H69" s="55">
        <v>0</v>
      </c>
    </row>
    <row r="70" spans="1:10" ht="18.75" customHeight="1" x14ac:dyDescent="0.25">
      <c r="A70" s="50" t="s">
        <v>175</v>
      </c>
      <c r="B70" s="173" t="s">
        <v>184</v>
      </c>
      <c r="C70" s="174"/>
      <c r="D70" s="174"/>
      <c r="E70" s="174"/>
      <c r="F70" s="174"/>
      <c r="G70" s="174"/>
      <c r="H70" s="175"/>
    </row>
    <row r="71" spans="1:10" ht="27" customHeight="1" x14ac:dyDescent="0.25">
      <c r="A71" s="51" t="s">
        <v>177</v>
      </c>
      <c r="B71" s="176"/>
      <c r="C71" s="177"/>
      <c r="D71" s="177"/>
      <c r="E71" s="177"/>
      <c r="F71" s="177"/>
      <c r="G71" s="178"/>
      <c r="H71" s="52"/>
    </row>
    <row r="72" spans="1:10" ht="33.75" customHeight="1" x14ac:dyDescent="0.25">
      <c r="A72" s="51" t="s">
        <v>161</v>
      </c>
      <c r="B72" s="53">
        <v>1144</v>
      </c>
      <c r="C72" s="53">
        <v>1144</v>
      </c>
      <c r="D72" s="53"/>
      <c r="E72" s="55">
        <f>E74+E75</f>
        <v>61132.7</v>
      </c>
      <c r="F72" s="55">
        <v>0</v>
      </c>
      <c r="G72" s="55">
        <f>G74+G75</f>
        <v>55213.399999999994</v>
      </c>
      <c r="H72" s="55">
        <v>0</v>
      </c>
      <c r="I72" s="65"/>
      <c r="J72" s="60"/>
    </row>
    <row r="73" spans="1:10" x14ac:dyDescent="0.25">
      <c r="A73" s="51" t="s">
        <v>162</v>
      </c>
      <c r="B73" s="53"/>
      <c r="C73" s="53"/>
      <c r="D73" s="53"/>
      <c r="E73" s="55"/>
      <c r="F73" s="55"/>
      <c r="G73" s="55" t="s">
        <v>185</v>
      </c>
      <c r="H73" s="55"/>
    </row>
    <row r="74" spans="1:10" ht="45" x14ac:dyDescent="0.25">
      <c r="A74" s="51" t="s">
        <v>186</v>
      </c>
      <c r="B74" s="53" t="s">
        <v>178</v>
      </c>
      <c r="C74" s="53" t="s">
        <v>178</v>
      </c>
      <c r="D74" s="53"/>
      <c r="E74" s="55">
        <v>7600</v>
      </c>
      <c r="F74" s="55">
        <v>0</v>
      </c>
      <c r="G74" s="55">
        <v>6854.7</v>
      </c>
      <c r="H74" s="55">
        <v>0</v>
      </c>
    </row>
    <row r="75" spans="1:10" ht="33.75" customHeight="1" x14ac:dyDescent="0.25">
      <c r="A75" s="51" t="s">
        <v>163</v>
      </c>
      <c r="B75" s="53">
        <v>1144</v>
      </c>
      <c r="C75" s="53">
        <v>1144</v>
      </c>
      <c r="D75" s="53"/>
      <c r="E75" s="55">
        <v>53532.7</v>
      </c>
      <c r="F75" s="55">
        <v>0</v>
      </c>
      <c r="G75" s="55">
        <v>48358.7</v>
      </c>
      <c r="H75" s="55">
        <v>0</v>
      </c>
      <c r="I75" s="65"/>
      <c r="J75" s="60"/>
    </row>
    <row r="76" spans="1:10" ht="16.5" customHeight="1" x14ac:dyDescent="0.25">
      <c r="A76" s="50" t="s">
        <v>175</v>
      </c>
      <c r="B76" s="173" t="s">
        <v>187</v>
      </c>
      <c r="C76" s="174"/>
      <c r="D76" s="174"/>
      <c r="E76" s="174"/>
      <c r="F76" s="174"/>
      <c r="G76" s="174"/>
      <c r="H76" s="175"/>
    </row>
    <row r="77" spans="1:10" ht="27" customHeight="1" x14ac:dyDescent="0.25">
      <c r="A77" s="51" t="s">
        <v>177</v>
      </c>
      <c r="B77" s="176"/>
      <c r="C77" s="177"/>
      <c r="D77" s="177"/>
      <c r="E77" s="177"/>
      <c r="F77" s="177"/>
      <c r="G77" s="178"/>
      <c r="H77" s="52"/>
    </row>
    <row r="78" spans="1:10" ht="27.75" customHeight="1" x14ac:dyDescent="0.25">
      <c r="A78" s="51" t="s">
        <v>188</v>
      </c>
      <c r="B78" s="53" t="s">
        <v>178</v>
      </c>
      <c r="C78" s="53" t="s">
        <v>178</v>
      </c>
      <c r="D78" s="53"/>
      <c r="E78" s="55">
        <f>E80</f>
        <v>5110.5</v>
      </c>
      <c r="F78" s="55">
        <v>0</v>
      </c>
      <c r="G78" s="55">
        <f>G80</f>
        <v>3512.7</v>
      </c>
      <c r="H78" s="55">
        <v>0</v>
      </c>
      <c r="I78" s="60"/>
    </row>
    <row r="79" spans="1:10" x14ac:dyDescent="0.25">
      <c r="A79" s="51" t="s">
        <v>162</v>
      </c>
      <c r="B79" s="53"/>
      <c r="C79" s="53"/>
      <c r="D79" s="53"/>
      <c r="E79" s="55"/>
      <c r="F79" s="55"/>
      <c r="G79" s="55"/>
      <c r="H79" s="55"/>
    </row>
    <row r="80" spans="1:10" ht="33.75" customHeight="1" x14ac:dyDescent="0.25">
      <c r="A80" s="51" t="s">
        <v>163</v>
      </c>
      <c r="B80" s="53" t="s">
        <v>178</v>
      </c>
      <c r="C80" s="53" t="s">
        <v>178</v>
      </c>
      <c r="D80" s="53"/>
      <c r="E80" s="55">
        <v>5110.5</v>
      </c>
      <c r="F80" s="55">
        <v>0</v>
      </c>
      <c r="G80" s="55">
        <v>3512.7</v>
      </c>
      <c r="H80" s="55">
        <v>0</v>
      </c>
    </row>
    <row r="81" spans="1:8" s="69" customFormat="1" x14ac:dyDescent="0.25">
      <c r="A81" s="66" t="s">
        <v>189</v>
      </c>
      <c r="B81" s="67"/>
      <c r="C81" s="67"/>
      <c r="D81" s="67"/>
      <c r="E81" s="68">
        <f>E12+E17+E22+E27+E32+E37+E42+E47+E52+E57+E62+E67+E72+E78</f>
        <v>453079.80000000005</v>
      </c>
      <c r="F81" s="68">
        <f>F12+F17+F22+F27+F32+F37+F42+F47+F52+F57+F62+F67+F72+F78</f>
        <v>0</v>
      </c>
      <c r="G81" s="68">
        <f>G12+G17+G22+G27+G32+G37+G42+G47+G52+G57+G62+G67+G72+G78</f>
        <v>385314.60000000003</v>
      </c>
      <c r="H81" s="68">
        <f>H12+H17+H22+H27+H32+H37+H42+H47+H52+H57+H62+H67+H72+H78</f>
        <v>0</v>
      </c>
    </row>
    <row r="82" spans="1:8" ht="45" x14ac:dyDescent="0.25">
      <c r="A82" s="70" t="s">
        <v>190</v>
      </c>
      <c r="B82" s="53" t="s">
        <v>178</v>
      </c>
      <c r="C82" s="53" t="s">
        <v>178</v>
      </c>
      <c r="D82" s="53"/>
      <c r="E82" s="55">
        <v>18208</v>
      </c>
      <c r="F82" s="53">
        <v>0</v>
      </c>
      <c r="G82" s="55">
        <v>17793</v>
      </c>
      <c r="H82" s="53">
        <v>0</v>
      </c>
    </row>
    <row r="83" spans="1:8" ht="91.5" customHeight="1" x14ac:dyDescent="0.25">
      <c r="A83" s="71" t="s">
        <v>191</v>
      </c>
      <c r="B83" s="53" t="s">
        <v>178</v>
      </c>
      <c r="C83" s="53" t="s">
        <v>178</v>
      </c>
      <c r="D83" s="53"/>
      <c r="E83" s="53">
        <v>11620.6</v>
      </c>
      <c r="F83" s="53">
        <v>0</v>
      </c>
      <c r="G83" s="53">
        <v>7677.8</v>
      </c>
      <c r="H83" s="53">
        <v>0</v>
      </c>
    </row>
    <row r="84" spans="1:8" x14ac:dyDescent="0.25">
      <c r="A84" s="66" t="s">
        <v>192</v>
      </c>
      <c r="B84" s="67"/>
      <c r="C84" s="67"/>
      <c r="D84" s="67"/>
      <c r="E84" s="68">
        <f>E81+E82+E83</f>
        <v>482908.4</v>
      </c>
      <c r="F84" s="72">
        <f>F81+F82+F83</f>
        <v>0</v>
      </c>
      <c r="G84" s="72">
        <f>G81+G82+G83</f>
        <v>410785.4</v>
      </c>
      <c r="H84" s="72">
        <f>H81+H82+H83</f>
        <v>0</v>
      </c>
    </row>
    <row r="85" spans="1:8" x14ac:dyDescent="0.25">
      <c r="B85" s="73"/>
      <c r="C85" s="73"/>
      <c r="D85" s="73"/>
      <c r="E85" s="73"/>
      <c r="F85" s="73"/>
      <c r="G85" s="73"/>
      <c r="H85" s="73"/>
    </row>
  </sheetData>
  <mergeCells count="40">
    <mergeCell ref="B16:G16"/>
    <mergeCell ref="A1:G2"/>
    <mergeCell ref="G3:H3"/>
    <mergeCell ref="A4:H5"/>
    <mergeCell ref="A6:A8"/>
    <mergeCell ref="B6:C6"/>
    <mergeCell ref="D6:D8"/>
    <mergeCell ref="E6:H6"/>
    <mergeCell ref="B7:B8"/>
    <mergeCell ref="C7:C8"/>
    <mergeCell ref="E7:F7"/>
    <mergeCell ref="G7:H7"/>
    <mergeCell ref="A9:H9"/>
    <mergeCell ref="B10:H10"/>
    <mergeCell ref="B11:G11"/>
    <mergeCell ref="B15:H15"/>
    <mergeCell ref="B46:G46"/>
    <mergeCell ref="B20:H20"/>
    <mergeCell ref="B21:G21"/>
    <mergeCell ref="B25:H25"/>
    <mergeCell ref="B26:G26"/>
    <mergeCell ref="B30:H30"/>
    <mergeCell ref="B31:G31"/>
    <mergeCell ref="B35:H35"/>
    <mergeCell ref="B36:G36"/>
    <mergeCell ref="B40:H40"/>
    <mergeCell ref="B41:G41"/>
    <mergeCell ref="B45:H45"/>
    <mergeCell ref="B77:G77"/>
    <mergeCell ref="B50:H50"/>
    <mergeCell ref="B51:G51"/>
    <mergeCell ref="B55:H55"/>
    <mergeCell ref="B56:G56"/>
    <mergeCell ref="B60:H60"/>
    <mergeCell ref="B61:G61"/>
    <mergeCell ref="B65:H65"/>
    <mergeCell ref="B66:G66"/>
    <mergeCell ref="B70:H70"/>
    <mergeCell ref="B71:G71"/>
    <mergeCell ref="B76:H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16ф ФКС18год</vt:lpstr>
      <vt:lpstr>17ф ФКС18г</vt:lpstr>
      <vt:lpstr>17ф молод18г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2018-10-19T05:45:50Z</dcterms:modified>
</cp:coreProperties>
</file>