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ф.16 I полугод. Патриот19год" sheetId="1" r:id="rId1"/>
    <sheet name="ф.16 I полугФКС 19г.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965" i="2"/>
  <c r="G965"/>
  <c r="F965"/>
  <c r="E965"/>
  <c r="D965"/>
  <c r="H963"/>
  <c r="G963"/>
  <c r="F963"/>
  <c r="E963"/>
  <c r="D963"/>
  <c r="K962"/>
  <c r="J962"/>
  <c r="I962"/>
  <c r="J961"/>
  <c r="H961"/>
  <c r="G961"/>
  <c r="K961" s="1"/>
  <c r="F961"/>
  <c r="E961"/>
  <c r="D961"/>
  <c r="I961" s="1"/>
  <c r="H958"/>
  <c r="G958"/>
  <c r="F958"/>
  <c r="E958"/>
  <c r="D958"/>
  <c r="H956"/>
  <c r="G956"/>
  <c r="F956"/>
  <c r="E956"/>
  <c r="D956"/>
  <c r="K955"/>
  <c r="J955"/>
  <c r="I955"/>
  <c r="H954"/>
  <c r="G954"/>
  <c r="J954" s="1"/>
  <c r="F954"/>
  <c r="E954"/>
  <c r="D954"/>
  <c r="H951"/>
  <c r="G951"/>
  <c r="F951"/>
  <c r="E951"/>
  <c r="D951"/>
  <c r="H949"/>
  <c r="G949"/>
  <c r="F949"/>
  <c r="E949"/>
  <c r="D949"/>
  <c r="K948"/>
  <c r="J948"/>
  <c r="I948"/>
  <c r="J947"/>
  <c r="H947"/>
  <c r="G947"/>
  <c r="K947" s="1"/>
  <c r="F947"/>
  <c r="E947"/>
  <c r="D947"/>
  <c r="D945"/>
  <c r="H944"/>
  <c r="F944"/>
  <c r="D944"/>
  <c r="H943"/>
  <c r="G943"/>
  <c r="G940" s="1"/>
  <c r="F943"/>
  <c r="E943"/>
  <c r="E944" s="1"/>
  <c r="D943"/>
  <c r="J941"/>
  <c r="H941"/>
  <c r="H942" s="1"/>
  <c r="G941"/>
  <c r="G942" s="1"/>
  <c r="F941"/>
  <c r="F942" s="1"/>
  <c r="E941"/>
  <c r="E942" s="1"/>
  <c r="D941"/>
  <c r="D942" s="1"/>
  <c r="H940"/>
  <c r="F940"/>
  <c r="D940"/>
  <c r="H937"/>
  <c r="G937"/>
  <c r="F937"/>
  <c r="E937"/>
  <c r="D937"/>
  <c r="H935"/>
  <c r="G935"/>
  <c r="F935"/>
  <c r="E935"/>
  <c r="D935"/>
  <c r="K934"/>
  <c r="J934"/>
  <c r="I934"/>
  <c r="J933"/>
  <c r="H933"/>
  <c r="G933"/>
  <c r="I933" s="1"/>
  <c r="F933"/>
  <c r="E933"/>
  <c r="D933"/>
  <c r="H930"/>
  <c r="G930"/>
  <c r="F930"/>
  <c r="E930"/>
  <c r="D930"/>
  <c r="H928"/>
  <c r="G928"/>
  <c r="F928"/>
  <c r="E928"/>
  <c r="D928"/>
  <c r="K927"/>
  <c r="J927"/>
  <c r="I927"/>
  <c r="H926"/>
  <c r="G926"/>
  <c r="I926" s="1"/>
  <c r="F926"/>
  <c r="E926"/>
  <c r="D926"/>
  <c r="H922"/>
  <c r="G922"/>
  <c r="F922"/>
  <c r="E922"/>
  <c r="K919"/>
  <c r="I919"/>
  <c r="F919"/>
  <c r="F918" s="1"/>
  <c r="E919"/>
  <c r="J919" s="1"/>
  <c r="H918"/>
  <c r="G918"/>
  <c r="D918"/>
  <c r="I918" s="1"/>
  <c r="H915"/>
  <c r="G915"/>
  <c r="F915"/>
  <c r="E915"/>
  <c r="D915"/>
  <c r="H913"/>
  <c r="G913"/>
  <c r="G905" s="1"/>
  <c r="G848" s="1"/>
  <c r="G770" s="1"/>
  <c r="F913"/>
  <c r="F905" s="1"/>
  <c r="F848" s="1"/>
  <c r="F770" s="1"/>
  <c r="K912"/>
  <c r="J912"/>
  <c r="F912"/>
  <c r="E912"/>
  <c r="E913" s="1"/>
  <c r="E905" s="1"/>
  <c r="E848" s="1"/>
  <c r="E770" s="1"/>
  <c r="D912"/>
  <c r="D913" s="1"/>
  <c r="D905" s="1"/>
  <c r="D848" s="1"/>
  <c r="D770" s="1"/>
  <c r="D43" s="1"/>
  <c r="H911"/>
  <c r="G911"/>
  <c r="J911" s="1"/>
  <c r="F911"/>
  <c r="E911"/>
  <c r="D911"/>
  <c r="I911" s="1"/>
  <c r="H910"/>
  <c r="G910"/>
  <c r="F910"/>
  <c r="E910"/>
  <c r="E853" s="1"/>
  <c r="E775" s="1"/>
  <c r="D910"/>
  <c r="F907"/>
  <c r="E907"/>
  <c r="H906"/>
  <c r="H907" s="1"/>
  <c r="G906"/>
  <c r="G903" s="1"/>
  <c r="F906"/>
  <c r="E906"/>
  <c r="D906"/>
  <c r="D907" s="1"/>
  <c r="H905"/>
  <c r="H848" s="1"/>
  <c r="H770" s="1"/>
  <c r="H43" s="1"/>
  <c r="H904"/>
  <c r="H847" s="1"/>
  <c r="G904"/>
  <c r="D904"/>
  <c r="I904" s="1"/>
  <c r="H903"/>
  <c r="D903"/>
  <c r="H900"/>
  <c r="G900"/>
  <c r="J900" s="1"/>
  <c r="F900"/>
  <c r="E900"/>
  <c r="D900"/>
  <c r="I900" s="1"/>
  <c r="K899"/>
  <c r="J899"/>
  <c r="I899"/>
  <c r="H898"/>
  <c r="G898"/>
  <c r="I898" s="1"/>
  <c r="F898"/>
  <c r="E898"/>
  <c r="D898"/>
  <c r="K897"/>
  <c r="J897"/>
  <c r="I897"/>
  <c r="J896"/>
  <c r="H896"/>
  <c r="G896"/>
  <c r="I896" s="1"/>
  <c r="F896"/>
  <c r="E896"/>
  <c r="D896"/>
  <c r="H893"/>
  <c r="G893"/>
  <c r="F893"/>
  <c r="E893"/>
  <c r="D893"/>
  <c r="H891"/>
  <c r="G891"/>
  <c r="F891"/>
  <c r="E891"/>
  <c r="D891"/>
  <c r="K890"/>
  <c r="J890"/>
  <c r="I890"/>
  <c r="H889"/>
  <c r="G889"/>
  <c r="I889" s="1"/>
  <c r="F889"/>
  <c r="E889"/>
  <c r="D889"/>
  <c r="H886"/>
  <c r="G886"/>
  <c r="F886"/>
  <c r="E886"/>
  <c r="D886"/>
  <c r="H884"/>
  <c r="G884"/>
  <c r="F884"/>
  <c r="E884"/>
  <c r="D884"/>
  <c r="K883"/>
  <c r="J883"/>
  <c r="I883"/>
  <c r="H882"/>
  <c r="G882"/>
  <c r="J882" s="1"/>
  <c r="F882"/>
  <c r="E882"/>
  <c r="D882"/>
  <c r="I882" s="1"/>
  <c r="H879"/>
  <c r="G879"/>
  <c r="F879"/>
  <c r="E879"/>
  <c r="D879"/>
  <c r="J876"/>
  <c r="H876"/>
  <c r="H877" s="1"/>
  <c r="G876"/>
  <c r="I876" s="1"/>
  <c r="F876"/>
  <c r="F877" s="1"/>
  <c r="E876"/>
  <c r="E877" s="1"/>
  <c r="D876"/>
  <c r="D877" s="1"/>
  <c r="J875"/>
  <c r="H875"/>
  <c r="G875"/>
  <c r="I875" s="1"/>
  <c r="F875"/>
  <c r="E875"/>
  <c r="D875"/>
  <c r="H872"/>
  <c r="G872"/>
  <c r="F872"/>
  <c r="E872"/>
  <c r="D872"/>
  <c r="H870"/>
  <c r="G870"/>
  <c r="F870"/>
  <c r="E870"/>
  <c r="D870"/>
  <c r="K869"/>
  <c r="J869"/>
  <c r="I869"/>
  <c r="H868"/>
  <c r="G868"/>
  <c r="I868" s="1"/>
  <c r="F868"/>
  <c r="E868"/>
  <c r="D868"/>
  <c r="D866"/>
  <c r="D788" s="1"/>
  <c r="H865"/>
  <c r="G865"/>
  <c r="F865"/>
  <c r="E865"/>
  <c r="D865"/>
  <c r="K862"/>
  <c r="J862"/>
  <c r="I862"/>
  <c r="H861"/>
  <c r="G861"/>
  <c r="J861" s="1"/>
  <c r="F861"/>
  <c r="E861"/>
  <c r="D861"/>
  <c r="I861" s="1"/>
  <c r="H858"/>
  <c r="E858"/>
  <c r="D858"/>
  <c r="H857"/>
  <c r="G857"/>
  <c r="G858" s="1"/>
  <c r="F857"/>
  <c r="F854" s="1"/>
  <c r="E857"/>
  <c r="E854" s="1"/>
  <c r="D857"/>
  <c r="H855"/>
  <c r="H856" s="1"/>
  <c r="G855"/>
  <c r="I855" s="1"/>
  <c r="F855"/>
  <c r="F856" s="1"/>
  <c r="E855"/>
  <c r="E856" s="1"/>
  <c r="D855"/>
  <c r="D856" s="1"/>
  <c r="H854"/>
  <c r="G854"/>
  <c r="I854" s="1"/>
  <c r="D854"/>
  <c r="H853"/>
  <c r="H775" s="1"/>
  <c r="H760" s="1"/>
  <c r="G853"/>
  <c r="F853"/>
  <c r="D853"/>
  <c r="D775" s="1"/>
  <c r="D760" s="1"/>
  <c r="H850"/>
  <c r="E850"/>
  <c r="E772" s="1"/>
  <c r="D850"/>
  <c r="H849"/>
  <c r="F849"/>
  <c r="F771" s="1"/>
  <c r="E849"/>
  <c r="D849"/>
  <c r="G847"/>
  <c r="H843"/>
  <c r="G843"/>
  <c r="D843"/>
  <c r="H842"/>
  <c r="H839" s="1"/>
  <c r="G842"/>
  <c r="F842"/>
  <c r="F843" s="1"/>
  <c r="F765" s="1"/>
  <c r="E842"/>
  <c r="E839" s="1"/>
  <c r="J839" s="1"/>
  <c r="D842"/>
  <c r="D839" s="1"/>
  <c r="J840"/>
  <c r="H840"/>
  <c r="H841" s="1"/>
  <c r="H763" s="1"/>
  <c r="H755" s="1"/>
  <c r="G840"/>
  <c r="I840" s="1"/>
  <c r="F840"/>
  <c r="F841" s="1"/>
  <c r="F763" s="1"/>
  <c r="E840"/>
  <c r="E841" s="1"/>
  <c r="E763" s="1"/>
  <c r="E755" s="1"/>
  <c r="D840"/>
  <c r="D841" s="1"/>
  <c r="D763" s="1"/>
  <c r="D755" s="1"/>
  <c r="G839"/>
  <c r="I839" s="1"/>
  <c r="F839"/>
  <c r="H837"/>
  <c r="G837"/>
  <c r="F837"/>
  <c r="E837"/>
  <c r="H836"/>
  <c r="D836"/>
  <c r="H835"/>
  <c r="E835"/>
  <c r="E836" s="1"/>
  <c r="D835"/>
  <c r="H829"/>
  <c r="G829"/>
  <c r="G765" s="1"/>
  <c r="F829"/>
  <c r="E829"/>
  <c r="D829"/>
  <c r="K826"/>
  <c r="J826"/>
  <c r="I826"/>
  <c r="J825"/>
  <c r="H825"/>
  <c r="G825"/>
  <c r="I825" s="1"/>
  <c r="F825"/>
  <c r="E825"/>
  <c r="D825"/>
  <c r="H822"/>
  <c r="G822"/>
  <c r="F822"/>
  <c r="E822"/>
  <c r="D822"/>
  <c r="H818"/>
  <c r="G818"/>
  <c r="F818"/>
  <c r="E818"/>
  <c r="D818"/>
  <c r="K812"/>
  <c r="J812"/>
  <c r="I812"/>
  <c r="H811"/>
  <c r="G811"/>
  <c r="I811" s="1"/>
  <c r="F811"/>
  <c r="E811"/>
  <c r="D811"/>
  <c r="K805"/>
  <c r="K798" s="1"/>
  <c r="J805"/>
  <c r="I805"/>
  <c r="J804"/>
  <c r="H804"/>
  <c r="G804"/>
  <c r="I804" s="1"/>
  <c r="F804"/>
  <c r="E804"/>
  <c r="D804"/>
  <c r="J798"/>
  <c r="I798"/>
  <c r="H798"/>
  <c r="G798"/>
  <c r="F798"/>
  <c r="E798"/>
  <c r="D798"/>
  <c r="J797"/>
  <c r="H797"/>
  <c r="G797"/>
  <c r="I797" s="1"/>
  <c r="F797"/>
  <c r="E797"/>
  <c r="D797"/>
  <c r="H796"/>
  <c r="H790" s="1"/>
  <c r="G796"/>
  <c r="G759" s="1"/>
  <c r="F796"/>
  <c r="E796"/>
  <c r="E790" s="1"/>
  <c r="D796"/>
  <c r="D790" s="1"/>
  <c r="G790"/>
  <c r="I790" s="1"/>
  <c r="F790"/>
  <c r="I789"/>
  <c r="H788"/>
  <c r="G788"/>
  <c r="F788"/>
  <c r="F783" s="1"/>
  <c r="E788"/>
  <c r="E783" s="1"/>
  <c r="H783"/>
  <c r="G783"/>
  <c r="I782"/>
  <c r="I781"/>
  <c r="E780"/>
  <c r="H779"/>
  <c r="H780" s="1"/>
  <c r="G779"/>
  <c r="G776" s="1"/>
  <c r="I776" s="1"/>
  <c r="E779"/>
  <c r="D779"/>
  <c r="D780" s="1"/>
  <c r="D778"/>
  <c r="F777"/>
  <c r="E777"/>
  <c r="D777"/>
  <c r="D776" s="1"/>
  <c r="E776"/>
  <c r="G775"/>
  <c r="F775"/>
  <c r="F760" s="1"/>
  <c r="D774"/>
  <c r="D773"/>
  <c r="D758" s="1"/>
  <c r="H772"/>
  <c r="D772"/>
  <c r="H771"/>
  <c r="E771"/>
  <c r="D771"/>
  <c r="D767"/>
  <c r="D766"/>
  <c r="H765"/>
  <c r="H757" s="1"/>
  <c r="D765"/>
  <c r="D757" s="1"/>
  <c r="H764"/>
  <c r="H761" s="1"/>
  <c r="G764"/>
  <c r="F764"/>
  <c r="D764"/>
  <c r="D761" s="1"/>
  <c r="J762"/>
  <c r="H762"/>
  <c r="G762"/>
  <c r="F762"/>
  <c r="E762"/>
  <c r="D762"/>
  <c r="G761"/>
  <c r="F761"/>
  <c r="G760"/>
  <c r="F759"/>
  <c r="E759"/>
  <c r="H758"/>
  <c r="G758"/>
  <c r="F758"/>
  <c r="I750"/>
  <c r="H750"/>
  <c r="G750"/>
  <c r="F750"/>
  <c r="E750"/>
  <c r="D750"/>
  <c r="K747"/>
  <c r="J747"/>
  <c r="I747"/>
  <c r="J746"/>
  <c r="H746"/>
  <c r="G746"/>
  <c r="I746" s="1"/>
  <c r="K746" s="1"/>
  <c r="F746"/>
  <c r="E746"/>
  <c r="D746"/>
  <c r="I743"/>
  <c r="H743"/>
  <c r="G743"/>
  <c r="F743"/>
  <c r="E743"/>
  <c r="E582" s="1"/>
  <c r="D743"/>
  <c r="J742"/>
  <c r="I742"/>
  <c r="J741"/>
  <c r="H741"/>
  <c r="G741"/>
  <c r="I741" s="1"/>
  <c r="F741"/>
  <c r="F580" s="1"/>
  <c r="E741"/>
  <c r="D741"/>
  <c r="K740"/>
  <c r="J740"/>
  <c r="I740"/>
  <c r="I739"/>
  <c r="K739" s="1"/>
  <c r="H739"/>
  <c r="G739"/>
  <c r="F739"/>
  <c r="E739"/>
  <c r="J739" s="1"/>
  <c r="D739"/>
  <c r="I736"/>
  <c r="H736"/>
  <c r="G736"/>
  <c r="F736"/>
  <c r="E736"/>
  <c r="D736"/>
  <c r="K733"/>
  <c r="J733"/>
  <c r="I733"/>
  <c r="J732"/>
  <c r="H732"/>
  <c r="G732"/>
  <c r="I732" s="1"/>
  <c r="K732" s="1"/>
  <c r="F732"/>
  <c r="E732"/>
  <c r="D732"/>
  <c r="I729"/>
  <c r="H729"/>
  <c r="G729"/>
  <c r="F729"/>
  <c r="E729"/>
  <c r="D729"/>
  <c r="K726"/>
  <c r="J726"/>
  <c r="I726"/>
  <c r="H725"/>
  <c r="G725"/>
  <c r="I725" s="1"/>
  <c r="F725"/>
  <c r="E725"/>
  <c r="D725"/>
  <c r="I722"/>
  <c r="H722"/>
  <c r="G722"/>
  <c r="F722"/>
  <c r="E722"/>
  <c r="D722"/>
  <c r="I719"/>
  <c r="H719"/>
  <c r="G719"/>
  <c r="K719" s="1"/>
  <c r="F719"/>
  <c r="E719"/>
  <c r="J719" s="1"/>
  <c r="D719"/>
  <c r="I718"/>
  <c r="H718"/>
  <c r="G718"/>
  <c r="K718" s="1"/>
  <c r="F718"/>
  <c r="E718"/>
  <c r="J718" s="1"/>
  <c r="D718"/>
  <c r="K712"/>
  <c r="J712"/>
  <c r="I712"/>
  <c r="H711"/>
  <c r="G711"/>
  <c r="J711" s="1"/>
  <c r="F711"/>
  <c r="E711"/>
  <c r="D711"/>
  <c r="I711" s="1"/>
  <c r="K705"/>
  <c r="J705"/>
  <c r="I705"/>
  <c r="H704"/>
  <c r="J704" s="1"/>
  <c r="G704"/>
  <c r="I704" s="1"/>
  <c r="F704"/>
  <c r="E704"/>
  <c r="D704"/>
  <c r="H697"/>
  <c r="G697"/>
  <c r="F697"/>
  <c r="E697"/>
  <c r="D697"/>
  <c r="K691"/>
  <c r="J691"/>
  <c r="I691"/>
  <c r="H690"/>
  <c r="J690" s="1"/>
  <c r="G690"/>
  <c r="I690" s="1"/>
  <c r="F690"/>
  <c r="E690"/>
  <c r="D690"/>
  <c r="K684"/>
  <c r="J684"/>
  <c r="I684"/>
  <c r="J683"/>
  <c r="H683"/>
  <c r="G683"/>
  <c r="I683" s="1"/>
  <c r="F683"/>
  <c r="E683"/>
  <c r="D683"/>
  <c r="K677"/>
  <c r="J677"/>
  <c r="I677"/>
  <c r="I676"/>
  <c r="H676"/>
  <c r="G676"/>
  <c r="K676" s="1"/>
  <c r="F676"/>
  <c r="E676"/>
  <c r="J676" s="1"/>
  <c r="D676"/>
  <c r="K675"/>
  <c r="J675"/>
  <c r="H675"/>
  <c r="G675"/>
  <c r="F675"/>
  <c r="E675"/>
  <c r="D675"/>
  <c r="K674"/>
  <c r="J674"/>
  <c r="H674"/>
  <c r="G674"/>
  <c r="G669" s="1"/>
  <c r="F674"/>
  <c r="E674"/>
  <c r="D674"/>
  <c r="H673"/>
  <c r="G673"/>
  <c r="D673"/>
  <c r="H672"/>
  <c r="H669" s="1"/>
  <c r="G672"/>
  <c r="F672"/>
  <c r="F673" s="1"/>
  <c r="E672"/>
  <c r="E669" s="1"/>
  <c r="D672"/>
  <c r="D669" s="1"/>
  <c r="H671"/>
  <c r="G671"/>
  <c r="F671"/>
  <c r="E671"/>
  <c r="D671"/>
  <c r="J670"/>
  <c r="H670"/>
  <c r="G670"/>
  <c r="I670" s="1"/>
  <c r="F670"/>
  <c r="E670"/>
  <c r="D670"/>
  <c r="F669"/>
  <c r="K662"/>
  <c r="H662"/>
  <c r="G662"/>
  <c r="F662"/>
  <c r="E662"/>
  <c r="D662"/>
  <c r="K661"/>
  <c r="J661"/>
  <c r="I661"/>
  <c r="H661"/>
  <c r="G661"/>
  <c r="F661"/>
  <c r="E661"/>
  <c r="D661"/>
  <c r="K660"/>
  <c r="J660"/>
  <c r="I660"/>
  <c r="H660"/>
  <c r="G660"/>
  <c r="F660"/>
  <c r="E660"/>
  <c r="D660"/>
  <c r="K658"/>
  <c r="J658"/>
  <c r="I658"/>
  <c r="H658"/>
  <c r="H655" s="1"/>
  <c r="F658"/>
  <c r="E658"/>
  <c r="D658"/>
  <c r="E657"/>
  <c r="D657"/>
  <c r="H656"/>
  <c r="G656"/>
  <c r="E656"/>
  <c r="E655" s="1"/>
  <c r="D656"/>
  <c r="D655" s="1"/>
  <c r="G655"/>
  <c r="F655"/>
  <c r="K648"/>
  <c r="J648"/>
  <c r="I648"/>
  <c r="H648"/>
  <c r="G648"/>
  <c r="F648"/>
  <c r="E648"/>
  <c r="D648"/>
  <c r="K641"/>
  <c r="J641"/>
  <c r="I641"/>
  <c r="H641"/>
  <c r="G641"/>
  <c r="F641"/>
  <c r="E641"/>
  <c r="D641"/>
  <c r="K635"/>
  <c r="J635"/>
  <c r="I635"/>
  <c r="I634"/>
  <c r="H634"/>
  <c r="G634"/>
  <c r="K634" s="1"/>
  <c r="F634"/>
  <c r="E634"/>
  <c r="J634" s="1"/>
  <c r="D634"/>
  <c r="K633"/>
  <c r="J633"/>
  <c r="J584" s="1"/>
  <c r="I633"/>
  <c r="H633"/>
  <c r="G633"/>
  <c r="F633"/>
  <c r="E633"/>
  <c r="D633"/>
  <c r="K632"/>
  <c r="J632"/>
  <c r="I632"/>
  <c r="H632"/>
  <c r="G632"/>
  <c r="F632"/>
  <c r="E632"/>
  <c r="E583" s="1"/>
  <c r="D632"/>
  <c r="K630"/>
  <c r="J630"/>
  <c r="I630"/>
  <c r="H630"/>
  <c r="G630"/>
  <c r="F630"/>
  <c r="E630"/>
  <c r="D630"/>
  <c r="K629"/>
  <c r="J629"/>
  <c r="I629"/>
  <c r="H629"/>
  <c r="G629"/>
  <c r="F629"/>
  <c r="E629"/>
  <c r="D629"/>
  <c r="I628"/>
  <c r="H628"/>
  <c r="G628"/>
  <c r="K628" s="1"/>
  <c r="F628"/>
  <c r="F579" s="1"/>
  <c r="F578" s="1"/>
  <c r="E628"/>
  <c r="J628" s="1"/>
  <c r="D628"/>
  <c r="I627"/>
  <c r="H627"/>
  <c r="G627"/>
  <c r="K627" s="1"/>
  <c r="F627"/>
  <c r="E627"/>
  <c r="J627" s="1"/>
  <c r="D627"/>
  <c r="H620"/>
  <c r="G620"/>
  <c r="F620"/>
  <c r="E620"/>
  <c r="D620"/>
  <c r="H613"/>
  <c r="G613"/>
  <c r="F613"/>
  <c r="E613"/>
  <c r="D613"/>
  <c r="K607"/>
  <c r="J607"/>
  <c r="I607"/>
  <c r="J606"/>
  <c r="H606"/>
  <c r="G606"/>
  <c r="I606" s="1"/>
  <c r="F606"/>
  <c r="E606"/>
  <c r="D606"/>
  <c r="K600"/>
  <c r="J600"/>
  <c r="I600"/>
  <c r="I599"/>
  <c r="H599"/>
  <c r="G599"/>
  <c r="K599" s="1"/>
  <c r="F599"/>
  <c r="E599"/>
  <c r="J599" s="1"/>
  <c r="D599"/>
  <c r="K593"/>
  <c r="J593"/>
  <c r="I593"/>
  <c r="H592"/>
  <c r="G592"/>
  <c r="J592" s="1"/>
  <c r="F592"/>
  <c r="E592"/>
  <c r="D592"/>
  <c r="I592" s="1"/>
  <c r="K591"/>
  <c r="J591"/>
  <c r="I591"/>
  <c r="H591"/>
  <c r="H584" s="1"/>
  <c r="G591"/>
  <c r="F591"/>
  <c r="E591"/>
  <c r="E584" s="1"/>
  <c r="D591"/>
  <c r="D584" s="1"/>
  <c r="K590"/>
  <c r="J590"/>
  <c r="I590"/>
  <c r="H590"/>
  <c r="H583" s="1"/>
  <c r="G590"/>
  <c r="F590"/>
  <c r="E590"/>
  <c r="D590"/>
  <c r="D583" s="1"/>
  <c r="K588"/>
  <c r="J588"/>
  <c r="I588"/>
  <c r="H588"/>
  <c r="H581" s="1"/>
  <c r="H578" s="1"/>
  <c r="G588"/>
  <c r="F588"/>
  <c r="E588"/>
  <c r="E581" s="1"/>
  <c r="D588"/>
  <c r="D581" s="1"/>
  <c r="D578" s="1"/>
  <c r="K587"/>
  <c r="J587"/>
  <c r="I587"/>
  <c r="H587"/>
  <c r="G587"/>
  <c r="F587"/>
  <c r="E587"/>
  <c r="D587"/>
  <c r="H586"/>
  <c r="G586"/>
  <c r="J586" s="1"/>
  <c r="F586"/>
  <c r="E586"/>
  <c r="D586"/>
  <c r="I586" s="1"/>
  <c r="H585"/>
  <c r="G585"/>
  <c r="J585" s="1"/>
  <c r="F585"/>
  <c r="E585"/>
  <c r="D585"/>
  <c r="I585" s="1"/>
  <c r="K584"/>
  <c r="G584"/>
  <c r="F584"/>
  <c r="K583"/>
  <c r="J583"/>
  <c r="F583"/>
  <c r="H582"/>
  <c r="G582"/>
  <c r="F582"/>
  <c r="D582"/>
  <c r="G581"/>
  <c r="I581" s="1"/>
  <c r="F581"/>
  <c r="H580"/>
  <c r="G580"/>
  <c r="E580"/>
  <c r="D580"/>
  <c r="H579"/>
  <c r="G579"/>
  <c r="D579"/>
  <c r="I579" s="1"/>
  <c r="H571"/>
  <c r="G571"/>
  <c r="F571"/>
  <c r="E571"/>
  <c r="D571"/>
  <c r="K565"/>
  <c r="J565"/>
  <c r="I565"/>
  <c r="H564"/>
  <c r="G564"/>
  <c r="J564" s="1"/>
  <c r="F564"/>
  <c r="E564"/>
  <c r="D564"/>
  <c r="I564" s="1"/>
  <c r="H557"/>
  <c r="G557"/>
  <c r="F557"/>
  <c r="E557"/>
  <c r="D557"/>
  <c r="K551"/>
  <c r="J551"/>
  <c r="I551"/>
  <c r="H550"/>
  <c r="G550"/>
  <c r="J550" s="1"/>
  <c r="F550"/>
  <c r="E550"/>
  <c r="D550"/>
  <c r="I550" s="1"/>
  <c r="K544"/>
  <c r="J544"/>
  <c r="I544"/>
  <c r="I530" s="1"/>
  <c r="H543"/>
  <c r="G543"/>
  <c r="I543" s="1"/>
  <c r="F543"/>
  <c r="E543"/>
  <c r="D543"/>
  <c r="K537"/>
  <c r="J537"/>
  <c r="I537"/>
  <c r="F537"/>
  <c r="F536" s="1"/>
  <c r="H536"/>
  <c r="G536"/>
  <c r="I536" s="1"/>
  <c r="E536"/>
  <c r="D536"/>
  <c r="K530"/>
  <c r="J530"/>
  <c r="H530"/>
  <c r="H523" s="1"/>
  <c r="H522" s="1"/>
  <c r="G530"/>
  <c r="G523" s="1"/>
  <c r="E530"/>
  <c r="D530"/>
  <c r="D523" s="1"/>
  <c r="D522" s="1"/>
  <c r="H529"/>
  <c r="G529"/>
  <c r="I529" s="1"/>
  <c r="E529"/>
  <c r="D529"/>
  <c r="H528"/>
  <c r="G528"/>
  <c r="F528"/>
  <c r="E528"/>
  <c r="D528"/>
  <c r="H527"/>
  <c r="G527"/>
  <c r="F527"/>
  <c r="E527"/>
  <c r="D527"/>
  <c r="E523"/>
  <c r="E522"/>
  <c r="I519"/>
  <c r="H519"/>
  <c r="G519"/>
  <c r="K519" s="1"/>
  <c r="F519"/>
  <c r="E519"/>
  <c r="J519" s="1"/>
  <c r="D519"/>
  <c r="K518"/>
  <c r="J518"/>
  <c r="I518"/>
  <c r="I517"/>
  <c r="H517"/>
  <c r="G517"/>
  <c r="J517" s="1"/>
  <c r="K516"/>
  <c r="J516"/>
  <c r="I516"/>
  <c r="H515"/>
  <c r="G515"/>
  <c r="J515" s="1"/>
  <c r="F515"/>
  <c r="E515"/>
  <c r="D515"/>
  <c r="I515" s="1"/>
  <c r="H512"/>
  <c r="G512"/>
  <c r="J512" s="1"/>
  <c r="F512"/>
  <c r="E512"/>
  <c r="D512"/>
  <c r="I512" s="1"/>
  <c r="K511"/>
  <c r="J511"/>
  <c r="I511"/>
  <c r="K510"/>
  <c r="J510"/>
  <c r="I510"/>
  <c r="K509"/>
  <c r="J509"/>
  <c r="I509"/>
  <c r="I508"/>
  <c r="H508"/>
  <c r="G508"/>
  <c r="K508" s="1"/>
  <c r="F508"/>
  <c r="E508"/>
  <c r="J508" s="1"/>
  <c r="D508"/>
  <c r="I505"/>
  <c r="H505"/>
  <c r="G505"/>
  <c r="K505" s="1"/>
  <c r="F505"/>
  <c r="E505"/>
  <c r="J505" s="1"/>
  <c r="D505"/>
  <c r="K504"/>
  <c r="J504"/>
  <c r="I504"/>
  <c r="H503"/>
  <c r="G503"/>
  <c r="J503" s="1"/>
  <c r="F503"/>
  <c r="E503"/>
  <c r="D503"/>
  <c r="I503" s="1"/>
  <c r="K502"/>
  <c r="J502"/>
  <c r="I502"/>
  <c r="H501"/>
  <c r="G501"/>
  <c r="I501" s="1"/>
  <c r="F501"/>
  <c r="E501"/>
  <c r="D501"/>
  <c r="H498"/>
  <c r="G498"/>
  <c r="I498" s="1"/>
  <c r="F498"/>
  <c r="E498"/>
  <c r="D498"/>
  <c r="K497"/>
  <c r="J497"/>
  <c r="I497"/>
  <c r="J496"/>
  <c r="H496"/>
  <c r="G496"/>
  <c r="I496" s="1"/>
  <c r="F496"/>
  <c r="E496"/>
  <c r="D496"/>
  <c r="K495"/>
  <c r="J495"/>
  <c r="I495"/>
  <c r="I494"/>
  <c r="H494"/>
  <c r="G494"/>
  <c r="K494" s="1"/>
  <c r="F494"/>
  <c r="E494"/>
  <c r="J494" s="1"/>
  <c r="D494"/>
  <c r="H491"/>
  <c r="H489"/>
  <c r="G489"/>
  <c r="H487"/>
  <c r="G487"/>
  <c r="F487"/>
  <c r="E487"/>
  <c r="D487"/>
  <c r="K481"/>
  <c r="J481"/>
  <c r="I481"/>
  <c r="H480"/>
  <c r="G480"/>
  <c r="J480" s="1"/>
  <c r="F480"/>
  <c r="E480"/>
  <c r="D480"/>
  <c r="I480" s="1"/>
  <c r="K474"/>
  <c r="J474"/>
  <c r="I474"/>
  <c r="H473"/>
  <c r="J473" s="1"/>
  <c r="G473"/>
  <c r="I473" s="1"/>
  <c r="F473"/>
  <c r="E473"/>
  <c r="D473"/>
  <c r="H466"/>
  <c r="G466"/>
  <c r="F466"/>
  <c r="E466"/>
  <c r="D466"/>
  <c r="H460"/>
  <c r="G460"/>
  <c r="J460" s="1"/>
  <c r="F460"/>
  <c r="E460"/>
  <c r="D460"/>
  <c r="I460" s="1"/>
  <c r="H459"/>
  <c r="G459"/>
  <c r="J459" s="1"/>
  <c r="F459"/>
  <c r="E459"/>
  <c r="D459"/>
  <c r="I459" s="1"/>
  <c r="F453"/>
  <c r="F387" s="1"/>
  <c r="F386" s="1"/>
  <c r="H452"/>
  <c r="G452"/>
  <c r="F452"/>
  <c r="E452"/>
  <c r="D452"/>
  <c r="K446"/>
  <c r="J446"/>
  <c r="I446"/>
  <c r="I445"/>
  <c r="H445"/>
  <c r="G445"/>
  <c r="K445" s="1"/>
  <c r="F445"/>
  <c r="E445"/>
  <c r="J445" s="1"/>
  <c r="D445"/>
  <c r="K439"/>
  <c r="J439"/>
  <c r="J387" s="1"/>
  <c r="I439"/>
  <c r="I387" s="1"/>
  <c r="H438"/>
  <c r="G438"/>
  <c r="J438" s="1"/>
  <c r="F438"/>
  <c r="E438"/>
  <c r="D438"/>
  <c r="I438" s="1"/>
  <c r="K432"/>
  <c r="J432"/>
  <c r="I432"/>
  <c r="H431"/>
  <c r="G431"/>
  <c r="I431" s="1"/>
  <c r="F431"/>
  <c r="E431"/>
  <c r="D431"/>
  <c r="K425"/>
  <c r="J425"/>
  <c r="I425"/>
  <c r="J424"/>
  <c r="H424"/>
  <c r="G424"/>
  <c r="I424" s="1"/>
  <c r="F424"/>
  <c r="E424"/>
  <c r="D424"/>
  <c r="K423"/>
  <c r="J423"/>
  <c r="I423"/>
  <c r="K422"/>
  <c r="J422"/>
  <c r="I422"/>
  <c r="K421"/>
  <c r="J421"/>
  <c r="I421"/>
  <c r="K420"/>
  <c r="J420"/>
  <c r="I420"/>
  <c r="H419"/>
  <c r="F419"/>
  <c r="K419" s="1"/>
  <c r="E419"/>
  <c r="J419" s="1"/>
  <c r="D419"/>
  <c r="I419" s="1"/>
  <c r="K418"/>
  <c r="J418"/>
  <c r="I418"/>
  <c r="K417"/>
  <c r="J417"/>
  <c r="I417"/>
  <c r="K416"/>
  <c r="J416"/>
  <c r="I416"/>
  <c r="K415"/>
  <c r="J415"/>
  <c r="I415"/>
  <c r="H414"/>
  <c r="F414"/>
  <c r="K414" s="1"/>
  <c r="E414"/>
  <c r="J414" s="1"/>
  <c r="D414"/>
  <c r="I414" s="1"/>
  <c r="K407"/>
  <c r="J407"/>
  <c r="I407"/>
  <c r="H407"/>
  <c r="G407"/>
  <c r="F407"/>
  <c r="E407"/>
  <c r="D407"/>
  <c r="K401"/>
  <c r="J401"/>
  <c r="I401"/>
  <c r="H400"/>
  <c r="G400"/>
  <c r="I400" s="1"/>
  <c r="F400"/>
  <c r="E400"/>
  <c r="D400"/>
  <c r="H399"/>
  <c r="H393" s="1"/>
  <c r="G399"/>
  <c r="F399"/>
  <c r="E399"/>
  <c r="D399"/>
  <c r="D393" s="1"/>
  <c r="H398"/>
  <c r="G398"/>
  <c r="F398"/>
  <c r="E398"/>
  <c r="D398"/>
  <c r="H396"/>
  <c r="G396"/>
  <c r="F396"/>
  <c r="F88" s="1"/>
  <c r="F37" s="1"/>
  <c r="E396"/>
  <c r="E393" s="1"/>
  <c r="D396"/>
  <c r="H395"/>
  <c r="G395"/>
  <c r="F395"/>
  <c r="E395"/>
  <c r="D395"/>
  <c r="H394"/>
  <c r="G394"/>
  <c r="I394" s="1"/>
  <c r="F394"/>
  <c r="E394"/>
  <c r="D394"/>
  <c r="G393"/>
  <c r="H388"/>
  <c r="G388"/>
  <c r="F388"/>
  <c r="E388"/>
  <c r="D388"/>
  <c r="K387"/>
  <c r="H387"/>
  <c r="G387"/>
  <c r="E387"/>
  <c r="D387"/>
  <c r="H386"/>
  <c r="G386"/>
  <c r="J386" s="1"/>
  <c r="E386"/>
  <c r="D386"/>
  <c r="I386" s="1"/>
  <c r="K380"/>
  <c r="J380"/>
  <c r="I380"/>
  <c r="H379"/>
  <c r="G379"/>
  <c r="I379" s="1"/>
  <c r="F379"/>
  <c r="E379"/>
  <c r="D379"/>
  <c r="K373"/>
  <c r="J373"/>
  <c r="I373"/>
  <c r="J372"/>
  <c r="H372"/>
  <c r="G372"/>
  <c r="I372" s="1"/>
  <c r="F372"/>
  <c r="E372"/>
  <c r="D372"/>
  <c r="K366"/>
  <c r="J366"/>
  <c r="I366"/>
  <c r="I365"/>
  <c r="H365"/>
  <c r="G365"/>
  <c r="K365" s="1"/>
  <c r="F365"/>
  <c r="E365"/>
  <c r="J365" s="1"/>
  <c r="D365"/>
  <c r="K359"/>
  <c r="J359"/>
  <c r="I359"/>
  <c r="H358"/>
  <c r="G358"/>
  <c r="J358" s="1"/>
  <c r="F358"/>
  <c r="E358"/>
  <c r="D358"/>
  <c r="I358" s="1"/>
  <c r="K351"/>
  <c r="J351"/>
  <c r="I351"/>
  <c r="H351"/>
  <c r="G351"/>
  <c r="F351"/>
  <c r="E351"/>
  <c r="D351"/>
  <c r="H348"/>
  <c r="H341" s="1"/>
  <c r="G348"/>
  <c r="F348"/>
  <c r="E348"/>
  <c r="E341" s="1"/>
  <c r="D348"/>
  <c r="D341" s="1"/>
  <c r="H346"/>
  <c r="G346"/>
  <c r="G339" s="1"/>
  <c r="F346"/>
  <c r="F339" s="1"/>
  <c r="E346"/>
  <c r="D346"/>
  <c r="H344"/>
  <c r="G344"/>
  <c r="F344"/>
  <c r="E344"/>
  <c r="D344"/>
  <c r="H343"/>
  <c r="G343"/>
  <c r="F343"/>
  <c r="E343"/>
  <c r="D343"/>
  <c r="H342"/>
  <c r="G342"/>
  <c r="F342"/>
  <c r="E342"/>
  <c r="E337" s="1"/>
  <c r="D342"/>
  <c r="G341"/>
  <c r="F341"/>
  <c r="H340"/>
  <c r="G340"/>
  <c r="G337" s="1"/>
  <c r="F340"/>
  <c r="F337" s="1"/>
  <c r="E340"/>
  <c r="D340"/>
  <c r="H339"/>
  <c r="E339"/>
  <c r="D339"/>
  <c r="H338"/>
  <c r="H337" s="1"/>
  <c r="G338"/>
  <c r="J338" s="1"/>
  <c r="F338"/>
  <c r="E338"/>
  <c r="D338"/>
  <c r="I338" s="1"/>
  <c r="D337"/>
  <c r="K331"/>
  <c r="J331"/>
  <c r="I331"/>
  <c r="I330" s="1"/>
  <c r="K330"/>
  <c r="J330"/>
  <c r="H330"/>
  <c r="G330"/>
  <c r="F330"/>
  <c r="E330"/>
  <c r="D330"/>
  <c r="K324"/>
  <c r="J324"/>
  <c r="I324"/>
  <c r="J323"/>
  <c r="H323"/>
  <c r="G323"/>
  <c r="I323" s="1"/>
  <c r="F323"/>
  <c r="E323"/>
  <c r="D323"/>
  <c r="K316"/>
  <c r="J316"/>
  <c r="I316"/>
  <c r="H316"/>
  <c r="G316"/>
  <c r="F316"/>
  <c r="E316"/>
  <c r="D316"/>
  <c r="K315"/>
  <c r="J315"/>
  <c r="I315"/>
  <c r="H315"/>
  <c r="F315"/>
  <c r="E315"/>
  <c r="E91" s="1"/>
  <c r="E40" s="1"/>
  <c r="D315"/>
  <c r="K314"/>
  <c r="J314"/>
  <c r="I314"/>
  <c r="H314"/>
  <c r="F314"/>
  <c r="E314"/>
  <c r="D314"/>
  <c r="K312"/>
  <c r="J312"/>
  <c r="I312"/>
  <c r="H312"/>
  <c r="H309" s="1"/>
  <c r="F312"/>
  <c r="E312"/>
  <c r="D312"/>
  <c r="K311"/>
  <c r="J311"/>
  <c r="I311"/>
  <c r="H311"/>
  <c r="F311"/>
  <c r="E311"/>
  <c r="D311"/>
  <c r="K310"/>
  <c r="J310"/>
  <c r="J309" s="1"/>
  <c r="H310"/>
  <c r="G310"/>
  <c r="F310"/>
  <c r="F309" s="1"/>
  <c r="E310"/>
  <c r="D310"/>
  <c r="K309"/>
  <c r="G309"/>
  <c r="K308"/>
  <c r="J308"/>
  <c r="I308"/>
  <c r="H308"/>
  <c r="F308"/>
  <c r="E308"/>
  <c r="D308"/>
  <c r="K307"/>
  <c r="J307"/>
  <c r="I307"/>
  <c r="H307"/>
  <c r="F307"/>
  <c r="E307"/>
  <c r="D307"/>
  <c r="K305"/>
  <c r="J305"/>
  <c r="I305"/>
  <c r="H305"/>
  <c r="H302" s="1"/>
  <c r="F305"/>
  <c r="E305"/>
  <c r="D305"/>
  <c r="K304"/>
  <c r="J304"/>
  <c r="I304"/>
  <c r="H304"/>
  <c r="F304"/>
  <c r="F80" s="1"/>
  <c r="E304"/>
  <c r="D304"/>
  <c r="J303"/>
  <c r="H303"/>
  <c r="G303"/>
  <c r="I303" s="1"/>
  <c r="F303"/>
  <c r="F302" s="1"/>
  <c r="E303"/>
  <c r="D303"/>
  <c r="G302"/>
  <c r="K296"/>
  <c r="J296"/>
  <c r="I296"/>
  <c r="I295"/>
  <c r="H295"/>
  <c r="G295"/>
  <c r="K295" s="1"/>
  <c r="F295"/>
  <c r="E295"/>
  <c r="J295" s="1"/>
  <c r="D295"/>
  <c r="K289"/>
  <c r="J289"/>
  <c r="I289"/>
  <c r="H288"/>
  <c r="G288"/>
  <c r="J288" s="1"/>
  <c r="F288"/>
  <c r="E288"/>
  <c r="D288"/>
  <c r="I288" s="1"/>
  <c r="K281"/>
  <c r="J281"/>
  <c r="I281"/>
  <c r="H281"/>
  <c r="G281"/>
  <c r="F281"/>
  <c r="E281"/>
  <c r="D281"/>
  <c r="K275"/>
  <c r="J275"/>
  <c r="I275"/>
  <c r="I233" s="1"/>
  <c r="K274"/>
  <c r="H274"/>
  <c r="G274"/>
  <c r="F274"/>
  <c r="E274"/>
  <c r="D274"/>
  <c r="K267"/>
  <c r="J267"/>
  <c r="I267"/>
  <c r="H267"/>
  <c r="G267"/>
  <c r="F267"/>
  <c r="E267"/>
  <c r="D267"/>
  <c r="K260"/>
  <c r="J260"/>
  <c r="I260"/>
  <c r="H260"/>
  <c r="G260"/>
  <c r="F260"/>
  <c r="E260"/>
  <c r="D260"/>
  <c r="K254"/>
  <c r="J254"/>
  <c r="I254"/>
  <c r="J253"/>
  <c r="H253"/>
  <c r="G253"/>
  <c r="I253" s="1"/>
  <c r="F253"/>
  <c r="E253"/>
  <c r="D253"/>
  <c r="K246"/>
  <c r="J246"/>
  <c r="I246"/>
  <c r="H246"/>
  <c r="G246"/>
  <c r="F246"/>
  <c r="E246"/>
  <c r="D246"/>
  <c r="H241"/>
  <c r="G241"/>
  <c r="G87" s="1"/>
  <c r="F241"/>
  <c r="F87" s="1"/>
  <c r="F36" s="1"/>
  <c r="E241"/>
  <c r="D241"/>
  <c r="K240"/>
  <c r="H240"/>
  <c r="H239" s="1"/>
  <c r="G240"/>
  <c r="F240"/>
  <c r="E240"/>
  <c r="F239"/>
  <c r="E239"/>
  <c r="D239"/>
  <c r="H234"/>
  <c r="G234"/>
  <c r="G80" s="1"/>
  <c r="F234"/>
  <c r="E234"/>
  <c r="D234"/>
  <c r="H233"/>
  <c r="G233"/>
  <c r="J233" s="1"/>
  <c r="F233"/>
  <c r="E233"/>
  <c r="D233"/>
  <c r="H232"/>
  <c r="F232"/>
  <c r="E232"/>
  <c r="D232"/>
  <c r="K226"/>
  <c r="J226"/>
  <c r="I226"/>
  <c r="J225"/>
  <c r="H225"/>
  <c r="G225"/>
  <c r="I225" s="1"/>
  <c r="F225"/>
  <c r="E225"/>
  <c r="D225"/>
  <c r="K219"/>
  <c r="J219"/>
  <c r="I219"/>
  <c r="I218"/>
  <c r="H218"/>
  <c r="G218"/>
  <c r="K218" s="1"/>
  <c r="F218"/>
  <c r="E218"/>
  <c r="J218" s="1"/>
  <c r="D218"/>
  <c r="K212"/>
  <c r="J212"/>
  <c r="I212"/>
  <c r="H211"/>
  <c r="G211"/>
  <c r="J211" s="1"/>
  <c r="F211"/>
  <c r="E211"/>
  <c r="D211"/>
  <c r="I211" s="1"/>
  <c r="K205"/>
  <c r="J205"/>
  <c r="I205"/>
  <c r="H204"/>
  <c r="G204"/>
  <c r="K204" s="1"/>
  <c r="F204"/>
  <c r="E204"/>
  <c r="D204"/>
  <c r="K198"/>
  <c r="J198"/>
  <c r="I198"/>
  <c r="J197"/>
  <c r="H197"/>
  <c r="G197"/>
  <c r="I197" s="1"/>
  <c r="F197"/>
  <c r="E197"/>
  <c r="D197"/>
  <c r="K191"/>
  <c r="J191"/>
  <c r="I191"/>
  <c r="I190"/>
  <c r="H190"/>
  <c r="G190"/>
  <c r="K190" s="1"/>
  <c r="F190"/>
  <c r="E190"/>
  <c r="J190" s="1"/>
  <c r="D190"/>
  <c r="K184"/>
  <c r="J184"/>
  <c r="I184"/>
  <c r="H183"/>
  <c r="K183" s="1"/>
  <c r="G183"/>
  <c r="J183" s="1"/>
  <c r="F183"/>
  <c r="E183"/>
  <c r="D183"/>
  <c r="I183" s="1"/>
  <c r="K177"/>
  <c r="J177"/>
  <c r="I177"/>
  <c r="H176"/>
  <c r="G176"/>
  <c r="F176"/>
  <c r="E176"/>
  <c r="D176"/>
  <c r="K170"/>
  <c r="J170"/>
  <c r="I170"/>
  <c r="J169"/>
  <c r="H169"/>
  <c r="G169"/>
  <c r="I169" s="1"/>
  <c r="F169"/>
  <c r="E169"/>
  <c r="D169"/>
  <c r="K163"/>
  <c r="J163"/>
  <c r="I163"/>
  <c r="I162"/>
  <c r="H162"/>
  <c r="G162"/>
  <c r="F162"/>
  <c r="E162"/>
  <c r="J162" s="1"/>
  <c r="D162"/>
  <c r="E156"/>
  <c r="D156"/>
  <c r="D142" s="1"/>
  <c r="D79" s="1"/>
  <c r="K155"/>
  <c r="J155"/>
  <c r="I155"/>
  <c r="H155"/>
  <c r="G155"/>
  <c r="F155"/>
  <c r="E155"/>
  <c r="D155"/>
  <c r="K149"/>
  <c r="J149"/>
  <c r="I149"/>
  <c r="J148"/>
  <c r="H148"/>
  <c r="G148"/>
  <c r="I148" s="1"/>
  <c r="F148"/>
  <c r="K148" s="1"/>
  <c r="E148"/>
  <c r="D148"/>
  <c r="E147"/>
  <c r="D147"/>
  <c r="E146"/>
  <c r="D146"/>
  <c r="E144"/>
  <c r="E141" s="1"/>
  <c r="D144"/>
  <c r="E143"/>
  <c r="D143"/>
  <c r="J142"/>
  <c r="H142"/>
  <c r="G142"/>
  <c r="K142" s="1"/>
  <c r="F142"/>
  <c r="E142"/>
  <c r="H141"/>
  <c r="G141"/>
  <c r="F141"/>
  <c r="K141" s="1"/>
  <c r="K135"/>
  <c r="J135"/>
  <c r="I135"/>
  <c r="J134"/>
  <c r="I134"/>
  <c r="H134"/>
  <c r="G134"/>
  <c r="F134"/>
  <c r="E134"/>
  <c r="D134"/>
  <c r="J128"/>
  <c r="I128"/>
  <c r="H128"/>
  <c r="G128"/>
  <c r="K128" s="1"/>
  <c r="I127"/>
  <c r="G127"/>
  <c r="F127"/>
  <c r="K127" s="1"/>
  <c r="E127"/>
  <c r="J127" s="1"/>
  <c r="D127"/>
  <c r="K121"/>
  <c r="J121"/>
  <c r="I121"/>
  <c r="J120"/>
  <c r="H120"/>
  <c r="G120"/>
  <c r="K120" s="1"/>
  <c r="F120"/>
  <c r="E120"/>
  <c r="D120"/>
  <c r="I120" s="1"/>
  <c r="K114"/>
  <c r="J114"/>
  <c r="I114"/>
  <c r="K113"/>
  <c r="I113"/>
  <c r="H113"/>
  <c r="G113"/>
  <c r="F113"/>
  <c r="E113"/>
  <c r="D113"/>
  <c r="K107"/>
  <c r="J107"/>
  <c r="I107"/>
  <c r="H106"/>
  <c r="G106"/>
  <c r="I106" s="1"/>
  <c r="F106"/>
  <c r="E106"/>
  <c r="D106"/>
  <c r="K100"/>
  <c r="J100"/>
  <c r="I100"/>
  <c r="J99"/>
  <c r="H99"/>
  <c r="G99"/>
  <c r="I99" s="1"/>
  <c r="F99"/>
  <c r="E99"/>
  <c r="D99"/>
  <c r="I93"/>
  <c r="G93"/>
  <c r="F93"/>
  <c r="K93" s="1"/>
  <c r="E93"/>
  <c r="J93" s="1"/>
  <c r="D93"/>
  <c r="I92"/>
  <c r="G92"/>
  <c r="D92"/>
  <c r="H91"/>
  <c r="G91"/>
  <c r="F91"/>
  <c r="F40" s="1"/>
  <c r="D91"/>
  <c r="H90"/>
  <c r="G90"/>
  <c r="F90"/>
  <c r="E90"/>
  <c r="D90"/>
  <c r="H89"/>
  <c r="G89"/>
  <c r="K89" s="1"/>
  <c r="F89"/>
  <c r="E89"/>
  <c r="E38" s="1"/>
  <c r="D89"/>
  <c r="I89" s="1"/>
  <c r="H88"/>
  <c r="H37" s="1"/>
  <c r="H14" s="1"/>
  <c r="G88"/>
  <c r="J88" s="1"/>
  <c r="E88"/>
  <c r="D88"/>
  <c r="H87"/>
  <c r="E87"/>
  <c r="E36" s="1"/>
  <c r="D87"/>
  <c r="H86"/>
  <c r="H85" s="1"/>
  <c r="G86"/>
  <c r="J86" s="1"/>
  <c r="E86"/>
  <c r="D86"/>
  <c r="E85"/>
  <c r="D85"/>
  <c r="H84"/>
  <c r="G84"/>
  <c r="F84"/>
  <c r="E84"/>
  <c r="D84"/>
  <c r="F83"/>
  <c r="H82"/>
  <c r="G82"/>
  <c r="G74" s="1"/>
  <c r="F82"/>
  <c r="F24" s="1"/>
  <c r="E82"/>
  <c r="D82"/>
  <c r="D74" s="1"/>
  <c r="H81"/>
  <c r="H73" s="1"/>
  <c r="G81"/>
  <c r="F81"/>
  <c r="E81"/>
  <c r="D81"/>
  <c r="H80"/>
  <c r="H22" s="1"/>
  <c r="H13" s="1"/>
  <c r="E80"/>
  <c r="E72" s="1"/>
  <c r="D80"/>
  <c r="D72" s="1"/>
  <c r="F79"/>
  <c r="F21" s="1"/>
  <c r="E79"/>
  <c r="E78"/>
  <c r="H74"/>
  <c r="F74"/>
  <c r="E74"/>
  <c r="F73"/>
  <c r="E73"/>
  <c r="D73"/>
  <c r="H72"/>
  <c r="E71"/>
  <c r="E70" s="1"/>
  <c r="H69"/>
  <c r="G69"/>
  <c r="F69"/>
  <c r="E69"/>
  <c r="D69"/>
  <c r="H68"/>
  <c r="G68"/>
  <c r="F68"/>
  <c r="E68"/>
  <c r="D68"/>
  <c r="H67"/>
  <c r="E67"/>
  <c r="D67"/>
  <c r="H66"/>
  <c r="G66"/>
  <c r="E66"/>
  <c r="E63" s="1"/>
  <c r="D66"/>
  <c r="H65"/>
  <c r="G65"/>
  <c r="F65"/>
  <c r="E65"/>
  <c r="D65"/>
  <c r="H64"/>
  <c r="H63" s="1"/>
  <c r="G64"/>
  <c r="G63" s="1"/>
  <c r="F64"/>
  <c r="E64"/>
  <c r="D64"/>
  <c r="D63"/>
  <c r="I63" s="1"/>
  <c r="H62"/>
  <c r="G62"/>
  <c r="F62"/>
  <c r="E62"/>
  <c r="E17" s="1"/>
  <c r="D62"/>
  <c r="H61"/>
  <c r="H56" s="1"/>
  <c r="G61"/>
  <c r="G56" s="1"/>
  <c r="I56" s="1"/>
  <c r="F61"/>
  <c r="E61"/>
  <c r="D61"/>
  <c r="H60"/>
  <c r="G60"/>
  <c r="F60"/>
  <c r="E60"/>
  <c r="D60"/>
  <c r="H59"/>
  <c r="G59"/>
  <c r="F59"/>
  <c r="F56" s="1"/>
  <c r="E59"/>
  <c r="E56" s="1"/>
  <c r="D59"/>
  <c r="H58"/>
  <c r="G58"/>
  <c r="F58"/>
  <c r="D58" s="1"/>
  <c r="E58"/>
  <c r="D57"/>
  <c r="D56" s="1"/>
  <c r="H55"/>
  <c r="G55"/>
  <c r="F55"/>
  <c r="E55"/>
  <c r="D55"/>
  <c r="I54"/>
  <c r="H54"/>
  <c r="G54"/>
  <c r="F54"/>
  <c r="F49" s="1"/>
  <c r="E54"/>
  <c r="D54"/>
  <c r="H53"/>
  <c r="G53"/>
  <c r="F53"/>
  <c r="E53"/>
  <c r="H52"/>
  <c r="G52"/>
  <c r="G49" s="1"/>
  <c r="I49" s="1"/>
  <c r="F52"/>
  <c r="E52"/>
  <c r="H51"/>
  <c r="G51"/>
  <c r="F51"/>
  <c r="E51"/>
  <c r="D51"/>
  <c r="D50"/>
  <c r="D49" s="1"/>
  <c r="E49"/>
  <c r="H48"/>
  <c r="G48"/>
  <c r="F48"/>
  <c r="F18" s="1"/>
  <c r="D48"/>
  <c r="D45"/>
  <c r="H44"/>
  <c r="H45" s="1"/>
  <c r="H15" s="1"/>
  <c r="F44"/>
  <c r="F45" s="1"/>
  <c r="E44"/>
  <c r="E45" s="1"/>
  <c r="D44"/>
  <c r="G43"/>
  <c r="F43"/>
  <c r="E43"/>
  <c r="H40"/>
  <c r="G40"/>
  <c r="D40"/>
  <c r="H39"/>
  <c r="G39"/>
  <c r="F39"/>
  <c r="E39"/>
  <c r="D39"/>
  <c r="D34" s="1"/>
  <c r="H38"/>
  <c r="G38"/>
  <c r="I38" s="1"/>
  <c r="F38"/>
  <c r="D38"/>
  <c r="K37"/>
  <c r="G37"/>
  <c r="E37"/>
  <c r="D37"/>
  <c r="H36"/>
  <c r="D36"/>
  <c r="G35"/>
  <c r="E35"/>
  <c r="E34" s="1"/>
  <c r="D35"/>
  <c r="F33"/>
  <c r="E33"/>
  <c r="F32"/>
  <c r="J28"/>
  <c r="H28"/>
  <c r="G28"/>
  <c r="E28"/>
  <c r="D28"/>
  <c r="J27"/>
  <c r="H27"/>
  <c r="G27"/>
  <c r="E27"/>
  <c r="D27"/>
  <c r="F26"/>
  <c r="E26"/>
  <c r="F25"/>
  <c r="H24"/>
  <c r="D24"/>
  <c r="H23"/>
  <c r="G23"/>
  <c r="I23" s="1"/>
  <c r="F23"/>
  <c r="D23"/>
  <c r="E22"/>
  <c r="E13" s="1"/>
  <c r="D22"/>
  <c r="F20"/>
  <c r="H18"/>
  <c r="G18"/>
  <c r="D18"/>
  <c r="H17"/>
  <c r="G17"/>
  <c r="I17" s="1"/>
  <c r="F17"/>
  <c r="D17"/>
  <c r="H16"/>
  <c r="G16"/>
  <c r="E16"/>
  <c r="D16"/>
  <c r="I16" s="1"/>
  <c r="D15"/>
  <c r="D14"/>
  <c r="D13"/>
  <c r="G488" i="1"/>
  <c r="H488"/>
  <c r="G487"/>
  <c r="H487"/>
  <c r="I400"/>
  <c r="I399"/>
  <c r="I394"/>
  <c r="I395"/>
  <c r="I389"/>
  <c r="I388"/>
  <c r="I374"/>
  <c r="I373"/>
  <c r="I363"/>
  <c r="I362"/>
  <c r="I369"/>
  <c r="I368"/>
  <c r="F517"/>
  <c r="F516" s="1"/>
  <c r="H516"/>
  <c r="G516"/>
  <c r="E516"/>
  <c r="D516"/>
  <c r="H512"/>
  <c r="H511" s="1"/>
  <c r="G512"/>
  <c r="F512"/>
  <c r="F511" s="1"/>
  <c r="E512"/>
  <c r="D512"/>
  <c r="D511" s="1"/>
  <c r="G511"/>
  <c r="E511"/>
  <c r="H509"/>
  <c r="G509"/>
  <c r="F509"/>
  <c r="E509"/>
  <c r="D509"/>
  <c r="H508"/>
  <c r="G508"/>
  <c r="F508"/>
  <c r="E508"/>
  <c r="D508"/>
  <c r="H507"/>
  <c r="G507"/>
  <c r="F507"/>
  <c r="E507"/>
  <c r="D507"/>
  <c r="G506"/>
  <c r="G505" s="1"/>
  <c r="E506"/>
  <c r="E505" s="1"/>
  <c r="J501"/>
  <c r="I501"/>
  <c r="H500"/>
  <c r="G500"/>
  <c r="I500" s="1"/>
  <c r="F500"/>
  <c r="E500"/>
  <c r="D500"/>
  <c r="J496"/>
  <c r="I496"/>
  <c r="J495"/>
  <c r="H495"/>
  <c r="G495"/>
  <c r="F495"/>
  <c r="E495"/>
  <c r="D495"/>
  <c r="H494"/>
  <c r="G494"/>
  <c r="G490" s="1"/>
  <c r="F494"/>
  <c r="E494"/>
  <c r="E488" s="1"/>
  <c r="D494"/>
  <c r="H493"/>
  <c r="H376" s="1"/>
  <c r="H365" s="1"/>
  <c r="G493"/>
  <c r="F493"/>
  <c r="F490" s="1"/>
  <c r="E493"/>
  <c r="D493"/>
  <c r="D487" s="1"/>
  <c r="D484" s="1"/>
  <c r="H492"/>
  <c r="G492"/>
  <c r="G486" s="1"/>
  <c r="F492"/>
  <c r="E492"/>
  <c r="E486" s="1"/>
  <c r="D492"/>
  <c r="I491"/>
  <c r="H491"/>
  <c r="G491"/>
  <c r="J491" s="1"/>
  <c r="F491"/>
  <c r="E491"/>
  <c r="E485" s="1"/>
  <c r="D491"/>
  <c r="E490"/>
  <c r="F488"/>
  <c r="D488"/>
  <c r="E487"/>
  <c r="H486"/>
  <c r="F486"/>
  <c r="D486"/>
  <c r="H485"/>
  <c r="F485"/>
  <c r="D485"/>
  <c r="H484"/>
  <c r="H479"/>
  <c r="G479"/>
  <c r="F479"/>
  <c r="E479"/>
  <c r="D479"/>
  <c r="H474"/>
  <c r="G474"/>
  <c r="F474"/>
  <c r="E474"/>
  <c r="D474"/>
  <c r="J470"/>
  <c r="I470"/>
  <c r="I469"/>
  <c r="H469"/>
  <c r="G469"/>
  <c r="J469" s="1"/>
  <c r="F469"/>
  <c r="E469"/>
  <c r="D469"/>
  <c r="J465"/>
  <c r="I465"/>
  <c r="J464"/>
  <c r="H464"/>
  <c r="G464"/>
  <c r="F464"/>
  <c r="E464"/>
  <c r="D464"/>
  <c r="I464" s="1"/>
  <c r="H460"/>
  <c r="G460"/>
  <c r="G459" s="1"/>
  <c r="F460"/>
  <c r="H459"/>
  <c r="F459"/>
  <c r="E459"/>
  <c r="D459"/>
  <c r="H455"/>
  <c r="G455"/>
  <c r="G454" s="1"/>
  <c r="F455"/>
  <c r="H454"/>
  <c r="F454"/>
  <c r="E454"/>
  <c r="D454"/>
  <c r="H449"/>
  <c r="G449"/>
  <c r="F449"/>
  <c r="E449"/>
  <c r="D449"/>
  <c r="K445"/>
  <c r="J445"/>
  <c r="I445"/>
  <c r="J444"/>
  <c r="H444"/>
  <c r="G444"/>
  <c r="K444" s="1"/>
  <c r="F444"/>
  <c r="E444"/>
  <c r="D444"/>
  <c r="I444" s="1"/>
  <c r="H439"/>
  <c r="G439"/>
  <c r="F439"/>
  <c r="E439"/>
  <c r="D439"/>
  <c r="K435"/>
  <c r="J435"/>
  <c r="I435"/>
  <c r="J434"/>
  <c r="H434"/>
  <c r="G434"/>
  <c r="K434" s="1"/>
  <c r="F434"/>
  <c r="E434"/>
  <c r="D434"/>
  <c r="I434" s="1"/>
  <c r="H429"/>
  <c r="G429"/>
  <c r="F429"/>
  <c r="E429"/>
  <c r="D429"/>
  <c r="K425"/>
  <c r="J425"/>
  <c r="I425"/>
  <c r="J424"/>
  <c r="H424"/>
  <c r="G424"/>
  <c r="K424" s="1"/>
  <c r="F424"/>
  <c r="E424"/>
  <c r="D424"/>
  <c r="I424" s="1"/>
  <c r="K420"/>
  <c r="J420"/>
  <c r="I420"/>
  <c r="H419"/>
  <c r="G419"/>
  <c r="I419" s="1"/>
  <c r="F419"/>
  <c r="E419"/>
  <c r="D419"/>
  <c r="H414"/>
  <c r="G414"/>
  <c r="F414"/>
  <c r="E414"/>
  <c r="D414"/>
  <c r="H413"/>
  <c r="G413"/>
  <c r="F413"/>
  <c r="E413"/>
  <c r="E392" s="1"/>
  <c r="D413"/>
  <c r="H412"/>
  <c r="G412"/>
  <c r="F412"/>
  <c r="E412"/>
  <c r="D412"/>
  <c r="H411"/>
  <c r="G411"/>
  <c r="G409" s="1"/>
  <c r="F411"/>
  <c r="E411"/>
  <c r="D411"/>
  <c r="H410"/>
  <c r="H409" s="1"/>
  <c r="G410"/>
  <c r="F410"/>
  <c r="F409" s="1"/>
  <c r="E410"/>
  <c r="D410"/>
  <c r="D409" s="1"/>
  <c r="E409"/>
  <c r="H408"/>
  <c r="G408"/>
  <c r="G382" s="1"/>
  <c r="F408"/>
  <c r="F382" s="1"/>
  <c r="E408"/>
  <c r="D408"/>
  <c r="H407"/>
  <c r="G407"/>
  <c r="F407"/>
  <c r="E407"/>
  <c r="D407"/>
  <c r="H406"/>
  <c r="H404" s="1"/>
  <c r="G406"/>
  <c r="F406"/>
  <c r="E406"/>
  <c r="E380" s="1"/>
  <c r="E364" s="1"/>
  <c r="D406"/>
  <c r="D404" s="1"/>
  <c r="H405"/>
  <c r="G405"/>
  <c r="G404" s="1"/>
  <c r="F405"/>
  <c r="E405"/>
  <c r="E404" s="1"/>
  <c r="D405"/>
  <c r="F404"/>
  <c r="H403"/>
  <c r="G403"/>
  <c r="F403"/>
  <c r="E403"/>
  <c r="D403"/>
  <c r="H402"/>
  <c r="G402"/>
  <c r="F402"/>
  <c r="E402"/>
  <c r="D402"/>
  <c r="H401"/>
  <c r="G401"/>
  <c r="F401"/>
  <c r="E401"/>
  <c r="E399" s="1"/>
  <c r="D401"/>
  <c r="H400"/>
  <c r="H399" s="1"/>
  <c r="G400"/>
  <c r="F400"/>
  <c r="K400" s="1"/>
  <c r="E400"/>
  <c r="J400" s="1"/>
  <c r="D400"/>
  <c r="D399" s="1"/>
  <c r="G399"/>
  <c r="H398"/>
  <c r="H392" s="1"/>
  <c r="G398"/>
  <c r="F398"/>
  <c r="F392" s="1"/>
  <c r="E398"/>
  <c r="D398"/>
  <c r="D392" s="1"/>
  <c r="H397"/>
  <c r="G397"/>
  <c r="F397"/>
  <c r="E397"/>
  <c r="E391" s="1"/>
  <c r="D397"/>
  <c r="H396"/>
  <c r="H394" s="1"/>
  <c r="G396"/>
  <c r="F396"/>
  <c r="F390" s="1"/>
  <c r="E396"/>
  <c r="D396"/>
  <c r="D394" s="1"/>
  <c r="H395"/>
  <c r="G395"/>
  <c r="G394" s="1"/>
  <c r="F395"/>
  <c r="E395"/>
  <c r="E389" s="1"/>
  <c r="D395"/>
  <c r="F394"/>
  <c r="G392"/>
  <c r="H391"/>
  <c r="F391"/>
  <c r="D391"/>
  <c r="E390"/>
  <c r="H389"/>
  <c r="F389"/>
  <c r="D389"/>
  <c r="H387"/>
  <c r="G387"/>
  <c r="F387"/>
  <c r="E387"/>
  <c r="D387"/>
  <c r="H386"/>
  <c r="G386"/>
  <c r="F386"/>
  <c r="E386"/>
  <c r="D386"/>
  <c r="H385"/>
  <c r="H383" s="1"/>
  <c r="G385"/>
  <c r="F385"/>
  <c r="F383" s="1"/>
  <c r="E385"/>
  <c r="D385"/>
  <c r="D383" s="1"/>
  <c r="G383"/>
  <c r="E383"/>
  <c r="H382"/>
  <c r="E382"/>
  <c r="D382"/>
  <c r="H381"/>
  <c r="G381"/>
  <c r="F381"/>
  <c r="E381"/>
  <c r="D381"/>
  <c r="G380"/>
  <c r="F380"/>
  <c r="H379"/>
  <c r="G379"/>
  <c r="F379"/>
  <c r="E379"/>
  <c r="E378" s="1"/>
  <c r="D379"/>
  <c r="H377"/>
  <c r="G377"/>
  <c r="F377"/>
  <c r="E377"/>
  <c r="D377"/>
  <c r="G376"/>
  <c r="F376"/>
  <c r="E376"/>
  <c r="H375"/>
  <c r="G375"/>
  <c r="F375"/>
  <c r="E375"/>
  <c r="D375"/>
  <c r="H374"/>
  <c r="F374"/>
  <c r="F373" s="1"/>
  <c r="D374"/>
  <c r="H372"/>
  <c r="H366" s="1"/>
  <c r="G372"/>
  <c r="F372"/>
  <c r="E372"/>
  <c r="D372"/>
  <c r="D366" s="1"/>
  <c r="H371"/>
  <c r="G371"/>
  <c r="F371"/>
  <c r="E371"/>
  <c r="E365" s="1"/>
  <c r="D371"/>
  <c r="H370"/>
  <c r="H368" s="1"/>
  <c r="G370"/>
  <c r="F370"/>
  <c r="F364" s="1"/>
  <c r="E370"/>
  <c r="D370"/>
  <c r="D368" s="1"/>
  <c r="H369"/>
  <c r="G369"/>
  <c r="G368" s="1"/>
  <c r="F369"/>
  <c r="E369"/>
  <c r="D369"/>
  <c r="F368"/>
  <c r="E366"/>
  <c r="F365"/>
  <c r="G364"/>
  <c r="H363"/>
  <c r="F363"/>
  <c r="D363"/>
  <c r="H357"/>
  <c r="G357"/>
  <c r="F357"/>
  <c r="E357"/>
  <c r="D357"/>
  <c r="H353"/>
  <c r="G353"/>
  <c r="F353"/>
  <c r="F333" s="1"/>
  <c r="H352"/>
  <c r="G352"/>
  <c r="F352"/>
  <c r="E352"/>
  <c r="D352"/>
  <c r="H347"/>
  <c r="G347"/>
  <c r="F347"/>
  <c r="E347"/>
  <c r="D347"/>
  <c r="H346"/>
  <c r="G346"/>
  <c r="F346"/>
  <c r="E346"/>
  <c r="D346"/>
  <c r="H345"/>
  <c r="G345"/>
  <c r="F345"/>
  <c r="E345"/>
  <c r="D345"/>
  <c r="H344"/>
  <c r="G344"/>
  <c r="F344"/>
  <c r="E344"/>
  <c r="D344"/>
  <c r="H343"/>
  <c r="H342" s="1"/>
  <c r="G343"/>
  <c r="F343"/>
  <c r="E343"/>
  <c r="D343"/>
  <c r="D342" s="1"/>
  <c r="F342"/>
  <c r="E342"/>
  <c r="H341"/>
  <c r="G341"/>
  <c r="F341"/>
  <c r="E341"/>
  <c r="D341"/>
  <c r="H340"/>
  <c r="G340"/>
  <c r="F340"/>
  <c r="E340"/>
  <c r="D340"/>
  <c r="H339"/>
  <c r="G339"/>
  <c r="F339"/>
  <c r="E339"/>
  <c r="D339"/>
  <c r="H338"/>
  <c r="G338"/>
  <c r="F338"/>
  <c r="F337" s="1"/>
  <c r="E338"/>
  <c r="E337" s="1"/>
  <c r="D338"/>
  <c r="H337"/>
  <c r="G337"/>
  <c r="D337"/>
  <c r="H336"/>
  <c r="G336"/>
  <c r="G330" s="1"/>
  <c r="F336"/>
  <c r="E336"/>
  <c r="E330" s="1"/>
  <c r="D336"/>
  <c r="H335"/>
  <c r="G335"/>
  <c r="G329" s="1"/>
  <c r="F335"/>
  <c r="E335"/>
  <c r="E329" s="1"/>
  <c r="D335"/>
  <c r="H334"/>
  <c r="G334"/>
  <c r="G328" s="1"/>
  <c r="F334"/>
  <c r="E334"/>
  <c r="E328" s="1"/>
  <c r="D334"/>
  <c r="H333"/>
  <c r="H332" s="1"/>
  <c r="G333"/>
  <c r="G327" s="1"/>
  <c r="E333"/>
  <c r="E327" s="1"/>
  <c r="E326" s="1"/>
  <c r="D333"/>
  <c r="D332" s="1"/>
  <c r="E332"/>
  <c r="H330"/>
  <c r="F330"/>
  <c r="D330"/>
  <c r="H329"/>
  <c r="F329"/>
  <c r="D329"/>
  <c r="H328"/>
  <c r="F328"/>
  <c r="D328"/>
  <c r="H327"/>
  <c r="D327"/>
  <c r="H326"/>
  <c r="D326"/>
  <c r="H321"/>
  <c r="G321"/>
  <c r="F321"/>
  <c r="E321"/>
  <c r="D321"/>
  <c r="H316"/>
  <c r="G316"/>
  <c r="F316"/>
  <c r="E316"/>
  <c r="D316"/>
  <c r="H312"/>
  <c r="G312"/>
  <c r="G292" s="1"/>
  <c r="F312"/>
  <c r="H311"/>
  <c r="G311"/>
  <c r="F311"/>
  <c r="E311"/>
  <c r="D311"/>
  <c r="H306"/>
  <c r="G306"/>
  <c r="F306"/>
  <c r="E306"/>
  <c r="D306"/>
  <c r="H305"/>
  <c r="H24" s="1"/>
  <c r="G305"/>
  <c r="F305"/>
  <c r="F289" s="1"/>
  <c r="E305"/>
  <c r="D305"/>
  <c r="D24" s="1"/>
  <c r="H304"/>
  <c r="G304"/>
  <c r="G288" s="1"/>
  <c r="F304"/>
  <c r="E304"/>
  <c r="E23" s="1"/>
  <c r="D304"/>
  <c r="H303"/>
  <c r="H287" s="1"/>
  <c r="G303"/>
  <c r="F303"/>
  <c r="F301" s="1"/>
  <c r="E303"/>
  <c r="D303"/>
  <c r="D287" s="1"/>
  <c r="H302"/>
  <c r="G302"/>
  <c r="G301" s="1"/>
  <c r="F302"/>
  <c r="E302"/>
  <c r="E301" s="1"/>
  <c r="D302"/>
  <c r="H301"/>
  <c r="D301"/>
  <c r="F300"/>
  <c r="E300"/>
  <c r="D300"/>
  <c r="D289" s="1"/>
  <c r="I289" s="1"/>
  <c r="H299"/>
  <c r="H288" s="1"/>
  <c r="G299"/>
  <c r="F299"/>
  <c r="E299"/>
  <c r="E288" s="1"/>
  <c r="D299"/>
  <c r="D288" s="1"/>
  <c r="H298"/>
  <c r="G298"/>
  <c r="F298"/>
  <c r="F287" s="1"/>
  <c r="E298"/>
  <c r="E296" s="1"/>
  <c r="D298"/>
  <c r="H297"/>
  <c r="H296" s="1"/>
  <c r="G297"/>
  <c r="F297"/>
  <c r="F286" s="1"/>
  <c r="E297"/>
  <c r="D297"/>
  <c r="D296" s="1"/>
  <c r="G296"/>
  <c r="H292"/>
  <c r="H291" s="1"/>
  <c r="F292"/>
  <c r="F291" s="1"/>
  <c r="E292"/>
  <c r="D292"/>
  <c r="D291" s="1"/>
  <c r="E291"/>
  <c r="E289"/>
  <c r="F288"/>
  <c r="G287"/>
  <c r="H286"/>
  <c r="D286"/>
  <c r="J281"/>
  <c r="I281"/>
  <c r="J280"/>
  <c r="H280"/>
  <c r="G280"/>
  <c r="F280"/>
  <c r="E280"/>
  <c r="D280"/>
  <c r="I280" s="1"/>
  <c r="F276"/>
  <c r="H275"/>
  <c r="G275"/>
  <c r="F275"/>
  <c r="E275"/>
  <c r="D275"/>
  <c r="F271"/>
  <c r="H270"/>
  <c r="G270"/>
  <c r="F270"/>
  <c r="E270"/>
  <c r="D270"/>
  <c r="F266"/>
  <c r="H265"/>
  <c r="G265"/>
  <c r="F265"/>
  <c r="E265"/>
  <c r="D265"/>
  <c r="H260"/>
  <c r="G260"/>
  <c r="F260"/>
  <c r="E260"/>
  <c r="D260"/>
  <c r="J256"/>
  <c r="I256"/>
  <c r="J255"/>
  <c r="H255"/>
  <c r="G255"/>
  <c r="F255"/>
  <c r="E255"/>
  <c r="D255"/>
  <c r="J251"/>
  <c r="I251"/>
  <c r="I250"/>
  <c r="H250"/>
  <c r="G250"/>
  <c r="J250" s="1"/>
  <c r="F250"/>
  <c r="E250"/>
  <c r="D250"/>
  <c r="K246"/>
  <c r="J246"/>
  <c r="I246"/>
  <c r="J245"/>
  <c r="H245"/>
  <c r="G245"/>
  <c r="K245" s="1"/>
  <c r="F245"/>
  <c r="E245"/>
  <c r="D245"/>
  <c r="I245" s="1"/>
  <c r="K241"/>
  <c r="J241"/>
  <c r="I241"/>
  <c r="H240"/>
  <c r="G240"/>
  <c r="I240" s="1"/>
  <c r="F240"/>
  <c r="E240"/>
  <c r="D240"/>
  <c r="H235"/>
  <c r="G235"/>
  <c r="F235"/>
  <c r="E235"/>
  <c r="D235"/>
  <c r="H230"/>
  <c r="G230"/>
  <c r="F230"/>
  <c r="E230"/>
  <c r="D230"/>
  <c r="J226"/>
  <c r="I226"/>
  <c r="J225"/>
  <c r="H225"/>
  <c r="G225"/>
  <c r="F225"/>
  <c r="E225"/>
  <c r="D225"/>
  <c r="I225" s="1"/>
  <c r="H224"/>
  <c r="G224"/>
  <c r="F224"/>
  <c r="E224"/>
  <c r="D224"/>
  <c r="H223"/>
  <c r="G223"/>
  <c r="F223"/>
  <c r="E223"/>
  <c r="D223"/>
  <c r="H222"/>
  <c r="G222"/>
  <c r="G220" s="1"/>
  <c r="F222"/>
  <c r="E222"/>
  <c r="D222"/>
  <c r="H221"/>
  <c r="H220" s="1"/>
  <c r="G221"/>
  <c r="F221"/>
  <c r="F220" s="1"/>
  <c r="E221"/>
  <c r="D221"/>
  <c r="D220" s="1"/>
  <c r="E220"/>
  <c r="H219"/>
  <c r="G219"/>
  <c r="F219"/>
  <c r="E219"/>
  <c r="D219"/>
  <c r="H218"/>
  <c r="G218"/>
  <c r="F218"/>
  <c r="E218"/>
  <c r="D218"/>
  <c r="H217"/>
  <c r="H215" s="1"/>
  <c r="G217"/>
  <c r="F217"/>
  <c r="E217"/>
  <c r="D217"/>
  <c r="D215" s="1"/>
  <c r="H216"/>
  <c r="G216"/>
  <c r="G215" s="1"/>
  <c r="F216"/>
  <c r="E216"/>
  <c r="E215" s="1"/>
  <c r="D216"/>
  <c r="F215"/>
  <c r="H214"/>
  <c r="G214"/>
  <c r="G210" s="1"/>
  <c r="F214"/>
  <c r="E214"/>
  <c r="D214"/>
  <c r="H213"/>
  <c r="H202" s="1"/>
  <c r="G213"/>
  <c r="F213"/>
  <c r="F210" s="1"/>
  <c r="E213"/>
  <c r="D213"/>
  <c r="D202" s="1"/>
  <c r="H212"/>
  <c r="G212"/>
  <c r="F212"/>
  <c r="E212"/>
  <c r="E201" s="1"/>
  <c r="D212"/>
  <c r="I211"/>
  <c r="H211"/>
  <c r="G211"/>
  <c r="J211" s="1"/>
  <c r="F211"/>
  <c r="E211"/>
  <c r="E200" s="1"/>
  <c r="D211"/>
  <c r="E210"/>
  <c r="H209"/>
  <c r="H203" s="1"/>
  <c r="G209"/>
  <c r="F209"/>
  <c r="F203" s="1"/>
  <c r="E209"/>
  <c r="D209"/>
  <c r="D203" s="1"/>
  <c r="H208"/>
  <c r="G208"/>
  <c r="G202" s="1"/>
  <c r="F208"/>
  <c r="E208"/>
  <c r="E205" s="1"/>
  <c r="D208"/>
  <c r="H207"/>
  <c r="H201" s="1"/>
  <c r="G207"/>
  <c r="F207"/>
  <c r="F201" s="1"/>
  <c r="E207"/>
  <c r="D207"/>
  <c r="D201" s="1"/>
  <c r="J206"/>
  <c r="H206"/>
  <c r="H200" s="1"/>
  <c r="G206"/>
  <c r="K206" s="1"/>
  <c r="F206"/>
  <c r="F200" s="1"/>
  <c r="F199" s="1"/>
  <c r="E206"/>
  <c r="D206"/>
  <c r="I206" s="1"/>
  <c r="H205"/>
  <c r="D205"/>
  <c r="E203"/>
  <c r="F202"/>
  <c r="G201"/>
  <c r="G200"/>
  <c r="H194"/>
  <c r="G194"/>
  <c r="F194"/>
  <c r="E194"/>
  <c r="D194"/>
  <c r="H189"/>
  <c r="G189"/>
  <c r="F189"/>
  <c r="E189"/>
  <c r="D189"/>
  <c r="H184"/>
  <c r="G184"/>
  <c r="I184" s="1"/>
  <c r="F184"/>
  <c r="E184"/>
  <c r="D184"/>
  <c r="K180"/>
  <c r="J180"/>
  <c r="I180"/>
  <c r="J179"/>
  <c r="H179"/>
  <c r="G179"/>
  <c r="K179" s="1"/>
  <c r="F179"/>
  <c r="E179"/>
  <c r="D179"/>
  <c r="H175"/>
  <c r="G175"/>
  <c r="G174" s="1"/>
  <c r="F175"/>
  <c r="H174"/>
  <c r="F174"/>
  <c r="E174"/>
  <c r="D174"/>
  <c r="H170"/>
  <c r="G170"/>
  <c r="G169" s="1"/>
  <c r="F170"/>
  <c r="H169"/>
  <c r="F169"/>
  <c r="E169"/>
  <c r="D169"/>
  <c r="H165"/>
  <c r="G165"/>
  <c r="G164" s="1"/>
  <c r="F165"/>
  <c r="H164"/>
  <c r="F164"/>
  <c r="E164"/>
  <c r="D164"/>
  <c r="H159"/>
  <c r="G159"/>
  <c r="F159"/>
  <c r="E159"/>
  <c r="D159"/>
  <c r="H154"/>
  <c r="G154"/>
  <c r="F154"/>
  <c r="E154"/>
  <c r="D154"/>
  <c r="H149"/>
  <c r="G149"/>
  <c r="F149"/>
  <c r="E149"/>
  <c r="D149"/>
  <c r="K145"/>
  <c r="J145"/>
  <c r="I145"/>
  <c r="J144"/>
  <c r="H144"/>
  <c r="G144"/>
  <c r="K144" s="1"/>
  <c r="F144"/>
  <c r="E144"/>
  <c r="D144"/>
  <c r="I144" s="1"/>
  <c r="H139"/>
  <c r="G139"/>
  <c r="F139"/>
  <c r="E139"/>
  <c r="D139"/>
  <c r="H138"/>
  <c r="G138"/>
  <c r="I138" s="1"/>
  <c r="F138"/>
  <c r="E138"/>
  <c r="D138"/>
  <c r="D117" s="1"/>
  <c r="I117" s="1"/>
  <c r="H137"/>
  <c r="H116" s="1"/>
  <c r="H81" s="1"/>
  <c r="G137"/>
  <c r="F137"/>
  <c r="E137"/>
  <c r="E116" s="1"/>
  <c r="E81" s="1"/>
  <c r="D137"/>
  <c r="D116" s="1"/>
  <c r="D81" s="1"/>
  <c r="D78" s="1"/>
  <c r="H136"/>
  <c r="G136"/>
  <c r="F136"/>
  <c r="F115" s="1"/>
  <c r="F80" s="1"/>
  <c r="F78" s="1"/>
  <c r="E136"/>
  <c r="E134" s="1"/>
  <c r="D136"/>
  <c r="H135"/>
  <c r="H134" s="1"/>
  <c r="G135"/>
  <c r="F135"/>
  <c r="F134" s="1"/>
  <c r="E135"/>
  <c r="D135"/>
  <c r="D134" s="1"/>
  <c r="G134"/>
  <c r="H130"/>
  <c r="H114" s="1"/>
  <c r="F130"/>
  <c r="F129" s="1"/>
  <c r="E130"/>
  <c r="D130"/>
  <c r="D114" s="1"/>
  <c r="E129"/>
  <c r="I125"/>
  <c r="H125"/>
  <c r="G125"/>
  <c r="J125" s="1"/>
  <c r="F125"/>
  <c r="E125"/>
  <c r="E124" s="1"/>
  <c r="D125"/>
  <c r="I124"/>
  <c r="H124"/>
  <c r="G124"/>
  <c r="F124"/>
  <c r="D124"/>
  <c r="I120"/>
  <c r="H120"/>
  <c r="G120"/>
  <c r="J120" s="1"/>
  <c r="F120"/>
  <c r="F114" s="1"/>
  <c r="F113" s="1"/>
  <c r="E120"/>
  <c r="E42" s="1"/>
  <c r="D120"/>
  <c r="I119"/>
  <c r="H119"/>
  <c r="G119"/>
  <c r="J119" s="1"/>
  <c r="F119"/>
  <c r="E119"/>
  <c r="D119"/>
  <c r="F117"/>
  <c r="E117"/>
  <c r="E82" s="1"/>
  <c r="G116"/>
  <c r="F116"/>
  <c r="H115"/>
  <c r="G115"/>
  <c r="D115"/>
  <c r="H109"/>
  <c r="H108" s="1"/>
  <c r="G109"/>
  <c r="F109"/>
  <c r="F108" s="1"/>
  <c r="G108"/>
  <c r="E108"/>
  <c r="D108"/>
  <c r="H103"/>
  <c r="G103"/>
  <c r="F103"/>
  <c r="E103"/>
  <c r="D103"/>
  <c r="H98"/>
  <c r="G98"/>
  <c r="F98"/>
  <c r="E98"/>
  <c r="D98"/>
  <c r="H93"/>
  <c r="G93"/>
  <c r="F93"/>
  <c r="E93"/>
  <c r="D93"/>
  <c r="H89"/>
  <c r="G89"/>
  <c r="G74" s="1"/>
  <c r="F89"/>
  <c r="H88"/>
  <c r="F88"/>
  <c r="E88"/>
  <c r="D88"/>
  <c r="K84"/>
  <c r="J84"/>
  <c r="I84"/>
  <c r="H83"/>
  <c r="G83"/>
  <c r="I83" s="1"/>
  <c r="F83"/>
  <c r="E83"/>
  <c r="D83"/>
  <c r="F82"/>
  <c r="G81"/>
  <c r="F81"/>
  <c r="H80"/>
  <c r="G80"/>
  <c r="D80"/>
  <c r="H77"/>
  <c r="G77"/>
  <c r="G55" s="1"/>
  <c r="G29" s="1"/>
  <c r="F77"/>
  <c r="E77"/>
  <c r="E66" s="1"/>
  <c r="E60" s="1"/>
  <c r="E34" s="1"/>
  <c r="D77"/>
  <c r="H76"/>
  <c r="H54" s="1"/>
  <c r="H28" s="1"/>
  <c r="G76"/>
  <c r="F76"/>
  <c r="F65" s="1"/>
  <c r="F62" s="1"/>
  <c r="E76"/>
  <c r="D76"/>
  <c r="D54" s="1"/>
  <c r="D28" s="1"/>
  <c r="H75"/>
  <c r="G75"/>
  <c r="G64" s="1"/>
  <c r="F75"/>
  <c r="E75"/>
  <c r="E53" s="1"/>
  <c r="E27" s="1"/>
  <c r="D75"/>
  <c r="F74"/>
  <c r="F52" s="1"/>
  <c r="E74"/>
  <c r="D74"/>
  <c r="D73" s="1"/>
  <c r="H69"/>
  <c r="H47" s="1"/>
  <c r="G69"/>
  <c r="G63" s="1"/>
  <c r="F69"/>
  <c r="E69"/>
  <c r="E63" s="1"/>
  <c r="D69"/>
  <c r="D47" s="1"/>
  <c r="H68"/>
  <c r="G68"/>
  <c r="K68" s="1"/>
  <c r="F68"/>
  <c r="E68"/>
  <c r="D68"/>
  <c r="H66"/>
  <c r="F66"/>
  <c r="D66"/>
  <c r="G65"/>
  <c r="E65"/>
  <c r="H64"/>
  <c r="F64"/>
  <c r="D64"/>
  <c r="F63"/>
  <c r="D63"/>
  <c r="H60"/>
  <c r="H34" s="1"/>
  <c r="F60"/>
  <c r="D60"/>
  <c r="D39" s="1"/>
  <c r="G59"/>
  <c r="F59"/>
  <c r="F33" s="1"/>
  <c r="E59"/>
  <c r="E38" s="1"/>
  <c r="H58"/>
  <c r="G58"/>
  <c r="G32" s="1"/>
  <c r="F58"/>
  <c r="F32" s="1"/>
  <c r="D58"/>
  <c r="H57"/>
  <c r="G57"/>
  <c r="E57"/>
  <c r="D57"/>
  <c r="H55"/>
  <c r="F55"/>
  <c r="D55"/>
  <c r="G54"/>
  <c r="G28" s="1"/>
  <c r="E54"/>
  <c r="H53"/>
  <c r="F53"/>
  <c r="D53"/>
  <c r="E52"/>
  <c r="E26" s="1"/>
  <c r="H50"/>
  <c r="G50"/>
  <c r="F50"/>
  <c r="E50"/>
  <c r="D50"/>
  <c r="H49"/>
  <c r="G49"/>
  <c r="F49"/>
  <c r="F46" s="1"/>
  <c r="E49"/>
  <c r="D49"/>
  <c r="H48"/>
  <c r="G48"/>
  <c r="F48"/>
  <c r="E48"/>
  <c r="D48"/>
  <c r="F47"/>
  <c r="F21" s="1"/>
  <c r="E47"/>
  <c r="H45"/>
  <c r="G45"/>
  <c r="G19" s="1"/>
  <c r="F45"/>
  <c r="F19" s="1"/>
  <c r="E45"/>
  <c r="D45"/>
  <c r="H44"/>
  <c r="H18" s="1"/>
  <c r="G44"/>
  <c r="G18" s="1"/>
  <c r="F44"/>
  <c r="E44"/>
  <c r="D44"/>
  <c r="D18" s="1"/>
  <c r="H43"/>
  <c r="H17" s="1"/>
  <c r="G43"/>
  <c r="F43"/>
  <c r="E43"/>
  <c r="E17" s="1"/>
  <c r="D43"/>
  <c r="D17" s="1"/>
  <c r="H42"/>
  <c r="H16" s="1"/>
  <c r="F42"/>
  <c r="D42"/>
  <c r="D16" s="1"/>
  <c r="H41"/>
  <c r="D41"/>
  <c r="F39"/>
  <c r="G38"/>
  <c r="H37"/>
  <c r="D37"/>
  <c r="F34"/>
  <c r="G33"/>
  <c r="H32"/>
  <c r="D32"/>
  <c r="E31"/>
  <c r="H29"/>
  <c r="D29"/>
  <c r="E28"/>
  <c r="F27"/>
  <c r="G24"/>
  <c r="F24"/>
  <c r="E24"/>
  <c r="H23"/>
  <c r="G23"/>
  <c r="F23"/>
  <c r="D23"/>
  <c r="H22"/>
  <c r="G22"/>
  <c r="E22"/>
  <c r="D22"/>
  <c r="H19"/>
  <c r="E19"/>
  <c r="D19"/>
  <c r="F18"/>
  <c r="E18"/>
  <c r="G17"/>
  <c r="F17"/>
  <c r="F16"/>
  <c r="J87" i="2" l="1"/>
  <c r="G36"/>
  <c r="I87"/>
  <c r="K87"/>
  <c r="I74"/>
  <c r="D78"/>
  <c r="D71"/>
  <c r="D70" s="1"/>
  <c r="D21"/>
  <c r="F22"/>
  <c r="F13" s="1"/>
  <c r="F72"/>
  <c r="J337"/>
  <c r="K337"/>
  <c r="I337"/>
  <c r="I903"/>
  <c r="J770"/>
  <c r="K770"/>
  <c r="I770"/>
  <c r="F16"/>
  <c r="G24"/>
  <c r="I28"/>
  <c r="H35"/>
  <c r="H34" s="1"/>
  <c r="D53"/>
  <c r="I61"/>
  <c r="F78"/>
  <c r="G85"/>
  <c r="I86"/>
  <c r="I88"/>
  <c r="F92"/>
  <c r="K92" s="1"/>
  <c r="G79"/>
  <c r="J106"/>
  <c r="J113"/>
  <c r="K162"/>
  <c r="F86"/>
  <c r="F71" s="1"/>
  <c r="F70" s="1"/>
  <c r="D302"/>
  <c r="I302" s="1"/>
  <c r="E302"/>
  <c r="J302" s="1"/>
  <c r="J764"/>
  <c r="F755"/>
  <c r="J918"/>
  <c r="I176"/>
  <c r="J176"/>
  <c r="H833"/>
  <c r="H769"/>
  <c r="H846"/>
  <c r="K940"/>
  <c r="I940"/>
  <c r="J35"/>
  <c r="J37"/>
  <c r="H49"/>
  <c r="E92"/>
  <c r="J92" s="1"/>
  <c r="K99"/>
  <c r="K134"/>
  <c r="D141"/>
  <c r="I141" s="1"/>
  <c r="D309"/>
  <c r="E309"/>
  <c r="I761"/>
  <c r="I204"/>
  <c r="J204"/>
  <c r="J38"/>
  <c r="K74"/>
  <c r="H127"/>
  <c r="H93"/>
  <c r="I240"/>
  <c r="J240"/>
  <c r="G239"/>
  <c r="I274"/>
  <c r="J274"/>
  <c r="G522"/>
  <c r="I523"/>
  <c r="J523"/>
  <c r="I669"/>
  <c r="J669"/>
  <c r="K669"/>
  <c r="I765"/>
  <c r="I788"/>
  <c r="D783"/>
  <c r="I783" s="1"/>
  <c r="E760"/>
  <c r="E48"/>
  <c r="E18" s="1"/>
  <c r="K23"/>
  <c r="I27"/>
  <c r="G34"/>
  <c r="I35"/>
  <c r="I37"/>
  <c r="K38"/>
  <c r="J74"/>
  <c r="G73"/>
  <c r="K86"/>
  <c r="K88"/>
  <c r="J89"/>
  <c r="K106"/>
  <c r="J141"/>
  <c r="I142"/>
  <c r="K176"/>
  <c r="G232"/>
  <c r="K233"/>
  <c r="G72"/>
  <c r="I393"/>
  <c r="I758"/>
  <c r="K169"/>
  <c r="K197"/>
  <c r="K225"/>
  <c r="K253"/>
  <c r="K302"/>
  <c r="K303"/>
  <c r="K323"/>
  <c r="K372"/>
  <c r="K424"/>
  <c r="K496"/>
  <c r="E579"/>
  <c r="E578" s="1"/>
  <c r="G583"/>
  <c r="G578" s="1"/>
  <c r="K606"/>
  <c r="K670"/>
  <c r="E673"/>
  <c r="K683"/>
  <c r="J743"/>
  <c r="D756"/>
  <c r="H756"/>
  <c r="K761"/>
  <c r="K762"/>
  <c r="E764"/>
  <c r="I764"/>
  <c r="G780"/>
  <c r="G67" s="1"/>
  <c r="I796"/>
  <c r="K797"/>
  <c r="K804"/>
  <c r="K825"/>
  <c r="G833"/>
  <c r="F835"/>
  <c r="F836" s="1"/>
  <c r="D837"/>
  <c r="K839"/>
  <c r="K840"/>
  <c r="G841"/>
  <c r="G763" s="1"/>
  <c r="E843"/>
  <c r="E765" s="1"/>
  <c r="D847"/>
  <c r="I847" s="1"/>
  <c r="G849"/>
  <c r="F850"/>
  <c r="F772" s="1"/>
  <c r="F858"/>
  <c r="K875"/>
  <c r="K876"/>
  <c r="G877"/>
  <c r="K896"/>
  <c r="E904"/>
  <c r="J904" s="1"/>
  <c r="G907"/>
  <c r="E918"/>
  <c r="K933"/>
  <c r="I954"/>
  <c r="K379"/>
  <c r="K394"/>
  <c r="K400"/>
  <c r="K431"/>
  <c r="K473"/>
  <c r="K498"/>
  <c r="K501"/>
  <c r="K536"/>
  <c r="K543"/>
  <c r="K581"/>
  <c r="K690"/>
  <c r="K704"/>
  <c r="K725"/>
  <c r="K811"/>
  <c r="K854"/>
  <c r="K855"/>
  <c r="G856"/>
  <c r="K868"/>
  <c r="K889"/>
  <c r="K898"/>
  <c r="K926"/>
  <c r="E940"/>
  <c r="J940" s="1"/>
  <c r="I941"/>
  <c r="G944"/>
  <c r="I947"/>
  <c r="K211"/>
  <c r="K288"/>
  <c r="I310"/>
  <c r="I309" s="1"/>
  <c r="K338"/>
  <c r="K358"/>
  <c r="J379"/>
  <c r="K386"/>
  <c r="F393"/>
  <c r="K393" s="1"/>
  <c r="J393"/>
  <c r="J394"/>
  <c r="J400"/>
  <c r="J431"/>
  <c r="K438"/>
  <c r="K459"/>
  <c r="K460"/>
  <c r="K480"/>
  <c r="J498"/>
  <c r="J501"/>
  <c r="K503"/>
  <c r="K512"/>
  <c r="K515"/>
  <c r="K517"/>
  <c r="J529"/>
  <c r="F530"/>
  <c r="J536"/>
  <c r="J543"/>
  <c r="K550"/>
  <c r="K564"/>
  <c r="K579"/>
  <c r="J581"/>
  <c r="K585"/>
  <c r="K586"/>
  <c r="K592"/>
  <c r="K711"/>
  <c r="J725"/>
  <c r="D759"/>
  <c r="I759" s="1"/>
  <c r="H759"/>
  <c r="I762"/>
  <c r="K764"/>
  <c r="G769"/>
  <c r="G754" s="1"/>
  <c r="H776"/>
  <c r="F779"/>
  <c r="F756" s="1"/>
  <c r="J811"/>
  <c r="J854"/>
  <c r="J855"/>
  <c r="K861"/>
  <c r="J868"/>
  <c r="K882"/>
  <c r="J889"/>
  <c r="J898"/>
  <c r="K900"/>
  <c r="K911"/>
  <c r="I912"/>
  <c r="K918"/>
  <c r="J926"/>
  <c r="K954"/>
  <c r="E758"/>
  <c r="F904"/>
  <c r="K941"/>
  <c r="H113" i="1"/>
  <c r="H79"/>
  <c r="H78" s="1"/>
  <c r="D15"/>
  <c r="F26"/>
  <c r="K368"/>
  <c r="J490"/>
  <c r="F15"/>
  <c r="G73"/>
  <c r="J124"/>
  <c r="F388"/>
  <c r="G12"/>
  <c r="H199"/>
  <c r="H285"/>
  <c r="F285"/>
  <c r="H373"/>
  <c r="E388"/>
  <c r="H21"/>
  <c r="H20" s="1"/>
  <c r="H46"/>
  <c r="E41"/>
  <c r="E36"/>
  <c r="E16"/>
  <c r="K63"/>
  <c r="J63"/>
  <c r="I63"/>
  <c r="H15"/>
  <c r="G326"/>
  <c r="G366"/>
  <c r="F29"/>
  <c r="F13" s="1"/>
  <c r="D113"/>
  <c r="D285"/>
  <c r="F366"/>
  <c r="F378"/>
  <c r="J399"/>
  <c r="E484"/>
  <c r="G291"/>
  <c r="G286"/>
  <c r="G285" s="1"/>
  <c r="F332"/>
  <c r="F327"/>
  <c r="F326" s="1"/>
  <c r="K394"/>
  <c r="F362"/>
  <c r="D21"/>
  <c r="D20" s="1"/>
  <c r="D46"/>
  <c r="J210"/>
  <c r="H13"/>
  <c r="K200"/>
  <c r="K419"/>
  <c r="K240"/>
  <c r="F22"/>
  <c r="F11" s="1"/>
  <c r="D31"/>
  <c r="H31"/>
  <c r="G42"/>
  <c r="D52"/>
  <c r="G53"/>
  <c r="G27" s="1"/>
  <c r="G11" s="1"/>
  <c r="F54"/>
  <c r="F28" s="1"/>
  <c r="F12" s="1"/>
  <c r="E55"/>
  <c r="E29" s="1"/>
  <c r="E25" s="1"/>
  <c r="F57"/>
  <c r="F36" s="1"/>
  <c r="E58"/>
  <c r="D59"/>
  <c r="D33" s="1"/>
  <c r="D12" s="1"/>
  <c r="H59"/>
  <c r="H33" s="1"/>
  <c r="H12" s="1"/>
  <c r="G60"/>
  <c r="G56" s="1"/>
  <c r="E64"/>
  <c r="E62" s="1"/>
  <c r="D65"/>
  <c r="D62" s="1"/>
  <c r="H65"/>
  <c r="G66"/>
  <c r="G62" s="1"/>
  <c r="J68"/>
  <c r="J69"/>
  <c r="F73"/>
  <c r="J83"/>
  <c r="G88"/>
  <c r="D129"/>
  <c r="H129"/>
  <c r="G130"/>
  <c r="G52" s="1"/>
  <c r="I179"/>
  <c r="J200"/>
  <c r="E202"/>
  <c r="E199" s="1"/>
  <c r="G205"/>
  <c r="D210"/>
  <c r="I210" s="1"/>
  <c r="H210"/>
  <c r="J240"/>
  <c r="I255"/>
  <c r="F296"/>
  <c r="G363"/>
  <c r="E368"/>
  <c r="J368" s="1"/>
  <c r="K369"/>
  <c r="G374"/>
  <c r="G378"/>
  <c r="G389"/>
  <c r="D390"/>
  <c r="D388" s="1"/>
  <c r="H390"/>
  <c r="H388" s="1"/>
  <c r="E394"/>
  <c r="J394" s="1"/>
  <c r="K395"/>
  <c r="F399"/>
  <c r="K399"/>
  <c r="J419"/>
  <c r="G485"/>
  <c r="F487"/>
  <c r="F484" s="1"/>
  <c r="D490"/>
  <c r="I490" s="1"/>
  <c r="H490"/>
  <c r="I495"/>
  <c r="J500"/>
  <c r="F506"/>
  <c r="F505" s="1"/>
  <c r="K69"/>
  <c r="K83"/>
  <c r="G31"/>
  <c r="E33"/>
  <c r="E12" s="1"/>
  <c r="D34"/>
  <c r="D13" s="1"/>
  <c r="F37"/>
  <c r="H39"/>
  <c r="F41"/>
  <c r="G47"/>
  <c r="I68"/>
  <c r="I69"/>
  <c r="E73"/>
  <c r="H74"/>
  <c r="E114"/>
  <c r="E115"/>
  <c r="E80" s="1"/>
  <c r="E78" s="1"/>
  <c r="K119"/>
  <c r="K120"/>
  <c r="K124"/>
  <c r="K125"/>
  <c r="G203"/>
  <c r="G199" s="1"/>
  <c r="F205"/>
  <c r="E287"/>
  <c r="G332"/>
  <c r="G342"/>
  <c r="J369"/>
  <c r="D376"/>
  <c r="D365" s="1"/>
  <c r="D380"/>
  <c r="D378" s="1"/>
  <c r="H380"/>
  <c r="H378" s="1"/>
  <c r="G390"/>
  <c r="J395"/>
  <c r="E46"/>
  <c r="D200"/>
  <c r="D199" s="1"/>
  <c r="E286"/>
  <c r="G365"/>
  <c r="E374"/>
  <c r="E373" s="1"/>
  <c r="G391"/>
  <c r="D506"/>
  <c r="D505" s="1"/>
  <c r="H506"/>
  <c r="H505" s="1"/>
  <c r="J578" i="2" l="1"/>
  <c r="K578"/>
  <c r="I578"/>
  <c r="F903"/>
  <c r="K903" s="1"/>
  <c r="F847"/>
  <c r="G755"/>
  <c r="I755" s="1"/>
  <c r="I763"/>
  <c r="I22" s="1"/>
  <c r="G22"/>
  <c r="E756"/>
  <c r="E761"/>
  <c r="J761" s="1"/>
  <c r="J34"/>
  <c r="I34"/>
  <c r="H834"/>
  <c r="H832"/>
  <c r="K904"/>
  <c r="E23"/>
  <c r="F780"/>
  <c r="F776"/>
  <c r="F66"/>
  <c r="E757"/>
  <c r="E24"/>
  <c r="E15" s="1"/>
  <c r="I232"/>
  <c r="J232"/>
  <c r="K232"/>
  <c r="K73"/>
  <c r="I73"/>
  <c r="J73"/>
  <c r="I522"/>
  <c r="J522"/>
  <c r="I239"/>
  <c r="K239"/>
  <c r="J239"/>
  <c r="H42"/>
  <c r="H41" s="1"/>
  <c r="H754"/>
  <c r="H753" s="1"/>
  <c r="H768"/>
  <c r="D20"/>
  <c r="J36"/>
  <c r="I36"/>
  <c r="K36"/>
  <c r="J579"/>
  <c r="F529"/>
  <c r="K529" s="1"/>
  <c r="F523"/>
  <c r="E847"/>
  <c r="E903"/>
  <c r="J903" s="1"/>
  <c r="D833"/>
  <c r="D769"/>
  <c r="D846"/>
  <c r="H92"/>
  <c r="H79"/>
  <c r="F85"/>
  <c r="F35"/>
  <c r="K79"/>
  <c r="G78"/>
  <c r="G71"/>
  <c r="J79"/>
  <c r="G21"/>
  <c r="I79"/>
  <c r="J85"/>
  <c r="I85"/>
  <c r="K85"/>
  <c r="G768"/>
  <c r="I769"/>
  <c r="G42"/>
  <c r="G850"/>
  <c r="G772" s="1"/>
  <c r="G835"/>
  <c r="G836" s="1"/>
  <c r="G771"/>
  <c r="G846"/>
  <c r="I833"/>
  <c r="G834"/>
  <c r="K72"/>
  <c r="J72"/>
  <c r="I72"/>
  <c r="I24"/>
  <c r="E21"/>
  <c r="I199" i="1"/>
  <c r="J199"/>
  <c r="K199"/>
  <c r="G51"/>
  <c r="G26"/>
  <c r="G25" s="1"/>
  <c r="K62"/>
  <c r="I62"/>
  <c r="J62"/>
  <c r="E32"/>
  <c r="E56"/>
  <c r="E15"/>
  <c r="F38"/>
  <c r="F35" s="1"/>
  <c r="I200"/>
  <c r="D27"/>
  <c r="D11" s="1"/>
  <c r="D38"/>
  <c r="E39"/>
  <c r="K363"/>
  <c r="G362"/>
  <c r="I42"/>
  <c r="G16"/>
  <c r="J42"/>
  <c r="K42"/>
  <c r="G41"/>
  <c r="G36"/>
  <c r="E13"/>
  <c r="D56"/>
  <c r="I56" s="1"/>
  <c r="F51"/>
  <c r="H73"/>
  <c r="H63"/>
  <c r="H62" s="1"/>
  <c r="H52"/>
  <c r="J47"/>
  <c r="I47"/>
  <c r="K47"/>
  <c r="G46"/>
  <c r="G21"/>
  <c r="J389"/>
  <c r="K389"/>
  <c r="G388"/>
  <c r="J374"/>
  <c r="K374"/>
  <c r="G373"/>
  <c r="D364"/>
  <c r="D362" s="1"/>
  <c r="E51"/>
  <c r="D30"/>
  <c r="E21"/>
  <c r="E20" s="1"/>
  <c r="H56"/>
  <c r="F20"/>
  <c r="F25"/>
  <c r="I485"/>
  <c r="J485"/>
  <c r="G484"/>
  <c r="I205"/>
  <c r="J205"/>
  <c r="K205"/>
  <c r="G129"/>
  <c r="G114"/>
  <c r="I60"/>
  <c r="G34"/>
  <c r="F56"/>
  <c r="F31"/>
  <c r="F30" s="1"/>
  <c r="D26"/>
  <c r="D25" s="1"/>
  <c r="D51"/>
  <c r="E285"/>
  <c r="E113"/>
  <c r="H364"/>
  <c r="H362" s="1"/>
  <c r="H30"/>
  <c r="H38"/>
  <c r="D36"/>
  <c r="D35" s="1"/>
  <c r="D373"/>
  <c r="E37"/>
  <c r="E363"/>
  <c r="E362" s="1"/>
  <c r="H27"/>
  <c r="H11" s="1"/>
  <c r="E35"/>
  <c r="G37"/>
  <c r="G39"/>
  <c r="I39" s="1"/>
  <c r="F10"/>
  <c r="F9" s="1"/>
  <c r="J772" i="2" l="1"/>
  <c r="K772"/>
  <c r="I772"/>
  <c r="G757"/>
  <c r="K71"/>
  <c r="G70"/>
  <c r="I71"/>
  <c r="J71"/>
  <c r="D42"/>
  <c r="D754"/>
  <c r="D768"/>
  <c r="F522"/>
  <c r="K522" s="1"/>
  <c r="F28"/>
  <c r="K523"/>
  <c r="E14"/>
  <c r="J23"/>
  <c r="F769"/>
  <c r="F846"/>
  <c r="K846" s="1"/>
  <c r="F833"/>
  <c r="K847"/>
  <c r="G832"/>
  <c r="I768"/>
  <c r="F34"/>
  <c r="K34" s="1"/>
  <c r="K35"/>
  <c r="E846"/>
  <c r="E833"/>
  <c r="E769"/>
  <c r="J847"/>
  <c r="F67"/>
  <c r="F15" s="1"/>
  <c r="F757"/>
  <c r="E20"/>
  <c r="J771"/>
  <c r="G44"/>
  <c r="K771"/>
  <c r="G756"/>
  <c r="I771"/>
  <c r="J21"/>
  <c r="G12"/>
  <c r="G20"/>
  <c r="I21"/>
  <c r="K21"/>
  <c r="I846"/>
  <c r="J846"/>
  <c r="G41"/>
  <c r="I42"/>
  <c r="K78"/>
  <c r="I78"/>
  <c r="J78"/>
  <c r="H78"/>
  <c r="H71"/>
  <c r="H70" s="1"/>
  <c r="H21"/>
  <c r="D834"/>
  <c r="D832"/>
  <c r="F14"/>
  <c r="F63"/>
  <c r="J22"/>
  <c r="G13"/>
  <c r="K22"/>
  <c r="I34" i="1"/>
  <c r="G13"/>
  <c r="I13" s="1"/>
  <c r="I21"/>
  <c r="G20"/>
  <c r="J21"/>
  <c r="K21"/>
  <c r="E30"/>
  <c r="E11"/>
  <c r="G30"/>
  <c r="I30" s="1"/>
  <c r="I484"/>
  <c r="J484"/>
  <c r="J362"/>
  <c r="K362"/>
  <c r="K114"/>
  <c r="I114"/>
  <c r="J114"/>
  <c r="G79"/>
  <c r="G78" s="1"/>
  <c r="G113"/>
  <c r="J373"/>
  <c r="K373"/>
  <c r="I41"/>
  <c r="J41"/>
  <c r="K41"/>
  <c r="D10"/>
  <c r="D9" s="1"/>
  <c r="J388"/>
  <c r="K388"/>
  <c r="J46"/>
  <c r="I46"/>
  <c r="K46"/>
  <c r="H26"/>
  <c r="H51"/>
  <c r="H36"/>
  <c r="H35" s="1"/>
  <c r="I36"/>
  <c r="J36"/>
  <c r="K36"/>
  <c r="G35"/>
  <c r="K16"/>
  <c r="G15"/>
  <c r="G10"/>
  <c r="I16"/>
  <c r="J16"/>
  <c r="J363"/>
  <c r="E10"/>
  <c r="E9" s="1"/>
  <c r="G45" i="2" l="1"/>
  <c r="G15" s="1"/>
  <c r="G14"/>
  <c r="E834"/>
  <c r="E832"/>
  <c r="J833"/>
  <c r="I832"/>
  <c r="J832"/>
  <c r="F768"/>
  <c r="K768" s="1"/>
  <c r="F42"/>
  <c r="F754"/>
  <c r="K769"/>
  <c r="K28"/>
  <c r="F27"/>
  <c r="K27" s="1"/>
  <c r="D41"/>
  <c r="D12"/>
  <c r="D11" s="1"/>
  <c r="H20"/>
  <c r="H12"/>
  <c r="H11" s="1"/>
  <c r="I41"/>
  <c r="I12"/>
  <c r="G11"/>
  <c r="E754"/>
  <c r="E768"/>
  <c r="J768" s="1"/>
  <c r="E42"/>
  <c r="J769"/>
  <c r="D753"/>
  <c r="I754"/>
  <c r="K70"/>
  <c r="J70"/>
  <c r="I70"/>
  <c r="J20"/>
  <c r="K20"/>
  <c r="I20"/>
  <c r="I756"/>
  <c r="J756"/>
  <c r="K756"/>
  <c r="G753"/>
  <c r="F834"/>
  <c r="F832"/>
  <c r="K832" s="1"/>
  <c r="K833"/>
  <c r="K13"/>
  <c r="I13"/>
  <c r="J13"/>
  <c r="I757"/>
  <c r="J757"/>
  <c r="K757"/>
  <c r="I35" i="1"/>
  <c r="J35"/>
  <c r="K35"/>
  <c r="K15"/>
  <c r="J15"/>
  <c r="I15"/>
  <c r="H25"/>
  <c r="H10"/>
  <c r="H9" s="1"/>
  <c r="I113"/>
  <c r="J113"/>
  <c r="K113"/>
  <c r="K10"/>
  <c r="G9"/>
  <c r="J10"/>
  <c r="I10"/>
  <c r="I20"/>
  <c r="K20"/>
  <c r="J20"/>
  <c r="I11" i="2" l="1"/>
  <c r="K15"/>
  <c r="I15"/>
  <c r="J15"/>
  <c r="E753"/>
  <c r="J753" s="1"/>
  <c r="J754"/>
  <c r="F41"/>
  <c r="K41" s="1"/>
  <c r="F12"/>
  <c r="F11" s="1"/>
  <c r="K42"/>
  <c r="K14"/>
  <c r="I14"/>
  <c r="J14"/>
  <c r="F753"/>
  <c r="K753" s="1"/>
  <c r="K754"/>
  <c r="I753"/>
  <c r="E41"/>
  <c r="J41" s="1"/>
  <c r="E12"/>
  <c r="J42"/>
  <c r="K9" i="1"/>
  <c r="J9"/>
  <c r="I9"/>
  <c r="E11" i="2" l="1"/>
  <c r="J12"/>
  <c r="K12"/>
  <c r="K11" l="1"/>
  <c r="J11"/>
</calcChain>
</file>

<file path=xl/sharedStrings.xml><?xml version="1.0" encoding="utf-8"?>
<sst xmlns="http://schemas.openxmlformats.org/spreadsheetml/2006/main" count="1901" uniqueCount="277">
  <si>
    <t>СВЕДЕНИЯ</t>
  </si>
  <si>
    <t>о расходах на реализацию государственной программы Саратовской области "Патриотическое воспитание граждан Саратовской области   на 2018 - 2020 гг" за I полугодие 2019г..</t>
  </si>
  <si>
    <t>з</t>
  </si>
  <si>
    <t>приложение 16</t>
  </si>
  <si>
    <t>Наименование государственной программы, подпрограммы, ведомственной целевой программы, основного мероприятия</t>
  </si>
  <si>
    <t>Ответственный исполнитель, соисполнитель, участник государственной программы (соисполнитель подпрограммы) плательщик  (далее</t>
  </si>
  <si>
    <t>Источник финансового обеспечения, тыс.руб.</t>
  </si>
  <si>
    <t>Предусмотренно в государственной программе</t>
  </si>
  <si>
    <t>Утверждено в законе обобластном бюджете на соответствующий год</t>
  </si>
  <si>
    <t>Выделены лимиты бюджетных обязательств за счетобластного бюджета</t>
  </si>
  <si>
    <t>Исполнено (кассовое исполнение)</t>
  </si>
  <si>
    <t>Исполнено (фактическое исполнение)</t>
  </si>
  <si>
    <t>% исполнения</t>
  </si>
  <si>
    <t>гр.7 (кассовое/фактическое испол.)/гр.4</t>
  </si>
  <si>
    <t>гр.7 (кассовое/фактическое испол.)/гр.5</t>
  </si>
  <si>
    <t>гр.7 (кассовое/фактическое испол.)/гр.6</t>
  </si>
  <si>
    <t>Государственная программа Саратовской области«Патриотическое воспитание граждан Саратовской области на 2018-2020 годы»</t>
  </si>
  <si>
    <t xml:space="preserve">министерство молодежной политики, спорта и туризма области, министерство социального развития области, министерство образования области, министерство культуры области, министерство внутренней политики и общественных отношений области </t>
  </si>
  <si>
    <t>всего</t>
  </si>
  <si>
    <t>областной бюджет</t>
  </si>
  <si>
    <t>федеральный бюджет</t>
  </si>
  <si>
    <t>местные бюджеты (прогнозно)</t>
  </si>
  <si>
    <t>внебюджетные источники (прогнозно)</t>
  </si>
  <si>
    <t>в том числе по исполнителям:</t>
  </si>
  <si>
    <t>министерство молодежной политики, спорта и туризма области</t>
  </si>
  <si>
    <t>министерство образования области</t>
  </si>
  <si>
    <t>министерство социального развития области</t>
  </si>
  <si>
    <t>министерство внутренней политики  и общественных отношений области</t>
  </si>
  <si>
    <t>,</t>
  </si>
  <si>
    <t>Подпрограмма 1 Гражданско-патриотическое воспитание граждан"</t>
  </si>
  <si>
    <t>министерство молодежной политики, спорта и туризма области,министерство образования области,министерство социального развития области, министерство внутренней политики области</t>
  </si>
  <si>
    <t>министерство молодежной политики, спорта и  туризма области</t>
  </si>
  <si>
    <t>Основное мероприятие 1.1 «Информационное и методическое обеспечение мероприятий, направленных на гражданско-патриотическое воспитание граждан. Методическое обеспечение деятельности общественных объединений патриотической направленности и патриотических клубов»</t>
  </si>
  <si>
    <t>федеральный бюджет      (прогнозно)</t>
  </si>
  <si>
    <t>министерство образования</t>
  </si>
  <si>
    <t>федеральный бюджет (прогнозно)</t>
  </si>
  <si>
    <t>внебюджетные источники  (прогнозно)</t>
  </si>
  <si>
    <t>министерстов социального развития области</t>
  </si>
  <si>
    <t>министерство внутренней политики и общественных отношений области (плательщик- управление делами Правительства области)</t>
  </si>
  <si>
    <t>Контрольное событие 1.1.1 «Разработка, составление и тиражирование (или размещение на официальных сайтах учреждений)  методических материалов по патриотическому и военно-патриотическому воспитанию в образовательных организациях»</t>
  </si>
  <si>
    <t>Министерство образования области, ГБУ ДО "Региональный центр допризывной молодежи"</t>
  </si>
  <si>
    <t>Контрольное событие 1.1.2 «Разработка и издание на базе организаций социального обслуживания населения методических, информационных материалов и средств наглядной агитации по духовно-нравственному и гражданско-патриотическому воспитанию»</t>
  </si>
  <si>
    <t>Министерство социального развития области</t>
  </si>
  <si>
    <t>Контрольное событие 1.1.3  «Мониторинг деятельности Саратовской области по гражданско-патриотическому и духовно-нравственному воспитанию детей и молодежи, в том числе анализ эффективности реализации программы Саратовской области по патриотическому воспитанию граждан и оценка эффективности использования объектов, предназначенных для военно-патриотического воспитания и подготовки граждан к военной службе, включая образовательные организации, спортивные и спортивно-технические объекты»</t>
  </si>
  <si>
    <t>Министерство образования области, министерство культуры области, министерство молодежной политики, спорта и туризма област</t>
  </si>
  <si>
    <t>Конторольное событие 1.1.4 "Оформление в общеобразовательных организациях с казачьим компонентом музеев (комнат) казачьей славы"</t>
  </si>
  <si>
    <t>Контрольное событие 1.1.5 "Организация и проведение ежегодного смотра-конкурса "На лучшуб работу ветеранских организаций саратовской области"</t>
  </si>
  <si>
    <t>Контрольное событие 1.1.6 "Проведение мониторинга по оценке патриотических ценностей граждан и эффективности дечтельности организаций социального обслуживания населения в сфере формирования патритизма и гражданственности"</t>
  </si>
  <si>
    <t>Основное мероприятие 1.2 «Организация гражданско-патриотического воспитания граждан»</t>
  </si>
  <si>
    <t>Министерство молодежной политики, спорта и туризма области,министерство образования области,министерство социального развития области,комитет общественных связей и национальной политики области</t>
  </si>
  <si>
    <t>федеральный бюджет(прогнозно)</t>
  </si>
  <si>
    <t>Контрольное событие 1.2.1 "областная конференция "Патриотизм 21 века"</t>
  </si>
  <si>
    <r>
      <rPr>
        <sz val="12"/>
        <color indexed="8"/>
        <rFont val="Times New Roman"/>
        <family val="1"/>
        <charset val="204"/>
      </rPr>
      <t xml:space="preserve">министерство образования области </t>
    </r>
  </si>
  <si>
    <t>Контрольное событие 1.2.2 "Обеспечение участия областного поискового объединения во всероссийских и международных "Вахтах памяти", слетах, поисковых работах на местах боевых действий Великой Отечественной войны 1941-1945 годов, а также проведение региональных мероприятий с участием поисковых отрядов"</t>
  </si>
  <si>
    <t xml:space="preserve"> министерство молодежной политики, спорта и туризма области</t>
  </si>
  <si>
    <t>Контрольное событие 1.2.3  "Организация и проведение "Уроков мужества" в образовательных учреждениях области с участием ветеранов Армии и флота"</t>
  </si>
  <si>
    <t>министерство молодежной политики, спорта и туризма области, министерство образования области, министерство культуры области, министерство социального развития области</t>
  </si>
  <si>
    <t>Конторольное событие 1.2.4 "Организация и проведение встреч морлодежи с участниками Великой отечественной войны и тружениками тыла, Героями советского союза, Героями России, героями социалистического труда и героями труда"</t>
  </si>
  <si>
    <t>Конторольное событие 1.2.5 "Организация и проведение ежегодных экскурсий для обучающихся образовательных организаций области, в том числе для учащихся классов казачьей направленности"</t>
  </si>
  <si>
    <t>Министерство культуры области, министерство образования области</t>
  </si>
  <si>
    <t>Контрольное событие 1.2.6 "Проведение на базе организаций социального обслуживания населения встречс участниками и тружениками Великой Отечественной войны 1941-1945 годов , локальных войн и конфликтов"</t>
  </si>
  <si>
    <t>Контрольное событие 1.2.7 "Организация экскурсий для несовершеннолетних, получателей социальных услуг, по музеям и историческим местам саратовской области , а также проведение семейных турсстских слетов , историко-краеведческих походов выходногодня и туристских маршрутов для детей и старшего поколения"</t>
  </si>
  <si>
    <t>Контрольное событие 1.2.8 "Организация и обеспечение деятельности волонтрских отрядов из числа получателей социальных услуг, несовершеннолетних, состоящих на социальном обслуживании, по оказанию социально-бытовой помощи инвалидам, учатникам и ветераним Великой Отечественной войны 1941-1945 годов, вдовам погибших и умерших участниковВеликой Оте\чественной войны 1941-1945 годов, локальных войн и конфликтов, пенсионерам"</t>
  </si>
  <si>
    <t>Контрольное событие 1.2.9 "Обеспечение участия в межрегиональных и всероссийских семинарах, совещаниях, форумах по патриотическому и военно-патриотическому воспитанию"</t>
  </si>
  <si>
    <t>министерство образования области, "Региональный центр допризывной молодежи"</t>
  </si>
  <si>
    <t>Контрольное событие 1.2.10 Гражданско-патриотический форум "Современная молодежь: интернациональные основы патриотическогомировозрения"</t>
  </si>
  <si>
    <t>министерство внутренней политики и общественных отношений области управление делами Правительства области)</t>
  </si>
  <si>
    <t>Контрольное событие 1.2.11 "Проведение международного Слета панфиловских школ СНГ "Юные сердца"</t>
  </si>
  <si>
    <t>Контрольное событие 1.2.12 "Организация участия социально некоммерческих организаций *по согласованию) в "Вахте памяти"</t>
  </si>
  <si>
    <t>Основное мероприятие 1.3."Организация областных (региональных конкурсов , фестивалей и акцый в сфере гражданско-патриотического воспитания граждан"</t>
  </si>
  <si>
    <t xml:space="preserve">Министерство молодежной политики, спорта и туризма области,министерство образования области,министерство внутренней политики и общественных отношений области </t>
  </si>
  <si>
    <t xml:space="preserve">местные бюджеты (прогнозно) </t>
  </si>
  <si>
    <t>минисерство молодежной политики, спорта и туризма области</t>
  </si>
  <si>
    <t>Контрольное событие 1.3.1 "Организация и проведение регионального этапа Всероссийского конкурса на лучшее знание государственной Российской Федерации среди  обучающихся общеобразовательных организаций"</t>
  </si>
  <si>
    <t xml:space="preserve">Контрольное событие 1.3.2 "Организация и проведение областногокинофестиваля "И помнит Мир спасенный" </t>
  </si>
  <si>
    <t>министерство культуры области</t>
  </si>
  <si>
    <t xml:space="preserve">Контрольное событие 1.3.3 "Организация и проведение медрегионального фестиваля патриотического современного искусства" </t>
  </si>
  <si>
    <t>Контрольное событие 1.3.4 "Проведение ежегодных областных патриотических акций: по благоустройству воинских захоронений и мемориалов "Никто не забыт, ничто не забыто" и "Георгиевская ленточка"</t>
  </si>
  <si>
    <t>Контрольное событие 1.3.5 "Участие в областном этапе и фестивале Всероссийского конкурса патриотической песни "Я люблю тебя, Россия"</t>
  </si>
  <si>
    <t xml:space="preserve">Контрольное событие 1.3.6 "Организация и проведение областного конкурса "ОТЕЧЕСТВО. Саратовский край в истории России" в рамках программы туристско-краеведческогодвижения учащихся Российской Федерации "Отечество" </t>
  </si>
  <si>
    <t>Контрольное событие 1.3.7 "Фестиваль мультемидийных студенческих презентаций, посвященных укреплению межнационального единства народовРоссийской Федерации"</t>
  </si>
  <si>
    <t>Контрольное событие 1.3.8 "Всероссийская акция "Свеча памяти"</t>
  </si>
  <si>
    <t>Контрольное событие 1.3.9  "Проведение в организациях социального обслуживания населения областных акций: "Россия - Родина моя!", посвященной Дню России независимости России (концертные программы, торжественные линейки, вручение паспортов); Ввазта Памяти" приуроченной к Дням воинской славы, встречи с ветеранами, концертные программы, "Уроки мужества") "Голубь мира", посвященной 75-годовщине Великой Победы (изготовление, раздача, запуск на воздушных шарах оригами "Голубь мира")</t>
  </si>
  <si>
    <t>Контрольное событие 1.3.10 "Проведение областных конкурсов детского творчества "Как живешь ты, мир спасенный?" (сочинений, плакотов, рисунков, фотографий, виеофильмов)</t>
  </si>
  <si>
    <t>Контрольное событие 1.3.11 "Провдение в организациях социального обслуживания населения фестиваля самодеятельности творческих коллективов "Пою тебе моя Россия…"</t>
  </si>
  <si>
    <t>Контрольное событие 1.3.12 "Организация и проведение регионального этапа Всероссийскогоконкурса среди педагогов образовательных учреждений молодежных, детских и ветеранских общественных организаций в областипатриотическоговоспитания "Растим патритов России"</t>
  </si>
  <si>
    <t>министерсто образования области</t>
  </si>
  <si>
    <t>Основное мероприятие 1.4. "Организация мероприятий, посвященных памятным датам российской истории и направленных на повышение уважения граждан к символам России и выдающимся россиянам</t>
  </si>
  <si>
    <t>министерство внутренней политики и общественных отношений области ,управление делами Правительства области)</t>
  </si>
  <si>
    <t>Контрольное событие 1.4.1 "Провдение мероприятий, посвященных 100-летию со дня рождениятрижды Героя труда, Героя России генерала-лейтенанта М.Т Калашникова (10.11.1919г.р.)</t>
  </si>
  <si>
    <t>министерстов образования области</t>
  </si>
  <si>
    <t>Контрольное событие 1.4.2 "Оформление в организациях социального обслуживания населения стендов и уголков с государственной символикой России, Саратовской области"</t>
  </si>
  <si>
    <t xml:space="preserve">Контрольное событие 1.4.3 "Реализация комплексной программы "Растим патриотов Отчизны своей" </t>
  </si>
  <si>
    <t>Контрольное событие 1.4.4 "Провдение торжественных мероприятий, посвященных памятным датам России(профессиональным дням военнослужащим видов Вооруженных сил, родов вйск и сотрудников силовых структур и правоохранительных органов " и др.), а также дням воинской славы России"</t>
  </si>
  <si>
    <t>министерство внутренней политики и общественных отношений области  (плательщик- управление делами Правительства области)</t>
  </si>
  <si>
    <t>Основное мероприятие 1.5. "Подготовка и получение дополнительного пофессионального образования работниками сферы патриотического воспитания граждан"</t>
  </si>
  <si>
    <t>Министерство культуры области,министерство молодежной политики, спорта и туризма области,министерство образования области</t>
  </si>
  <si>
    <t>Контрольное событие 1.5.1 "Тренинг для руководителей творческих проектов государственных и некоммерческих организаций по популяризации патриотического  инициатив в области культуры и искусства"</t>
  </si>
  <si>
    <t>Контрольное событие 1.5.2 Проведение областного конкурса программ и проектов специалистов организаций социального обслуживания накселения по вопросаморганизации патриотического воспитания граждан"</t>
  </si>
  <si>
    <t>Контрольное событие 1.5.3 "Проведение семинаров и совещаний со специалистами по молодежной политики администраций муниципальных районов области, руководителями общественных объединений патриотической направленности, в том числе ветерапнских организаций, по вопросам патриотического воспитания граждан"</t>
  </si>
  <si>
    <t>Подпрограмма 2 "Военно-патриотическое воспитание граждан</t>
  </si>
  <si>
    <t>министерство молодежной политики, спорта и туризма области, министерство образования области министерство социального развития области</t>
  </si>
  <si>
    <t>министерство молодежной политики, спорта им туризма</t>
  </si>
  <si>
    <t>Основное мероприятие 2.1 "Военно-патриотическая ориентация и подготовка граждан к военной службе"</t>
  </si>
  <si>
    <t>Министерство социального развития области, комитет социального обслуживания населения</t>
  </si>
  <si>
    <t>министерство молодежной прлитики, спорта и туризма области</t>
  </si>
  <si>
    <t>местные бюджеты</t>
  </si>
  <si>
    <t>Контрольное событие 2.1.1 "Военизированная эстафета "Армейский марафон" среди обучающихся допризывного возраста"</t>
  </si>
  <si>
    <t>Контрольное событие 2.1.2 "Организация и проведение областной военно-патриотической игры "Зарница", а также участие в окружных и всероссийских этапах игры "Зарница"</t>
  </si>
  <si>
    <t>Контрольное событие 2.1.3 "Организация и проведение областной "Спартакиады допризывной молодежи"</t>
  </si>
  <si>
    <t>Контрольное событие 2.1.4 "Организация и проведение месячника оборонно-массовой работы"</t>
  </si>
  <si>
    <t>Контрольное событие 2.1.5 "Организация и проведение торжественной отправки призывников Саратовской области к месту прохождения срочной службы в рядах Российской Федерации"</t>
  </si>
  <si>
    <t>Контрольное событие 2.1.6 "Организация и проведение военно-исторических маршрутов для обучающихся организаций области по местам боевой славы защитников Отечества"</t>
  </si>
  <si>
    <t>Контрольное событие  2.1.7 "Организация участия команд (военнл- патриотических клубов, объединений и образовательных организаций области) Саратовской области в военно-спортивных мероприятиях всероссийского и межрегионального уровня"</t>
  </si>
  <si>
    <t>Контрольное событие 2.1.8 "Организация и проведение учебных военно-полевых сборов допризывной молодежи"</t>
  </si>
  <si>
    <t>Контрольное событие 2.1.9 "Создание и обеспечение деятельности в организациях социального обслуживания семьи и детей военно-патриотических и историко-краеведческих клубов"</t>
  </si>
  <si>
    <t>Контрольное событие 2.1.10 "Проведение в организациях социального обслуживания семьи и детей военно-патриотической игры "Зарница"</t>
  </si>
  <si>
    <t>Контрольное событие 2.1.11 "Организация и проведение региональной топографической игры среди обучающихся в професиональных образовательных организаций "По тылам фронтов….."</t>
  </si>
  <si>
    <t>Контрольное событие 2.1.12 "Приобретение учебно-практического оборудования для военно-патритических клубов и объединений образовательных организаций области"</t>
  </si>
  <si>
    <t>Контрольное событие 2.1.13 "Подготовка и проведение ежегодной спартакиады учащихся классов казачьей направленности"</t>
  </si>
  <si>
    <t>Контрольное событие 2.1.14 "Проведение Всероссийской военно-спортивной игры "Казачий сполох"</t>
  </si>
  <si>
    <t>Основное мероприятие 2.2 "Организация областных (региональных) конкурсов, фестивалей и акций в сфере военн-патриотического воспитания граждан"</t>
  </si>
  <si>
    <t xml:space="preserve">Министерство социального развития области, министерство внутренней политики и общественных отношений области </t>
  </si>
  <si>
    <t>Контрольное событие 2.2.1 "Организация и проведение регионального этапа Всероссийского конкурса военного плаката "Родная Армия</t>
  </si>
  <si>
    <t>Контрольное событие 2.2.2 "Межрайонные конкурсы среди муниципальных образований Саратовской области  на лучшую подготовку граждан Российской Федерации к военной службе, организацию и проведение призыва на военную службу</t>
  </si>
  <si>
    <t>Основное мероприятие 2.3 "Подготовка и получение дополнительного профессионального образования работниками сферы военно-патриотического воспитания граждан"</t>
  </si>
  <si>
    <t>Контрорльное событие 2.3.1 "Организация учебных курсов для специалистов по патриотическому и военно-патриотическому воспитанию в образовательных организациях"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</si>
  <si>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 16</t>
  </si>
  <si>
    <t>Сведения</t>
  </si>
  <si>
    <t>о расходах на реализацию государственной программы Саратовской области "Равитие физической культуры, спорта, туризма и молодежной политики"   за 1 полугодие 2019г.</t>
  </si>
  <si>
    <t>(тыс.руб.)</t>
  </si>
  <si>
    <t>Ответственный исполнитель, соисполнитель, участник государственной программы (соисполнитель подпрограммы)плательщик (далее-исполнитель)</t>
  </si>
  <si>
    <t>Источники финансового обеспечения</t>
  </si>
  <si>
    <t xml:space="preserve">Предусмотрено в государственной программе </t>
  </si>
  <si>
    <t xml:space="preserve">Утверждено в законе об областном бюджете на соответствующий год </t>
  </si>
  <si>
    <t>Выделены лимиты бюджетных обязательств за счет средств областного бюджета</t>
  </si>
  <si>
    <t>Процент исполнения</t>
  </si>
  <si>
    <t>(гр.7 (кассовое/факт исполнение)/гр.4)</t>
  </si>
  <si>
    <t>(гр.7 (кассовое/факт  исполнение)/гр.5)</t>
  </si>
  <si>
    <t>(гр.7 (кассовое/факт  исполнение)/гр.6)</t>
  </si>
  <si>
    <t xml:space="preserve">Государственная программа Саратовской области «Развитие физической культуры, спорта, туризма и молодежной политики» </t>
  </si>
  <si>
    <t>Всего</t>
  </si>
  <si>
    <t>в том числе софинансируемые из федерального бюджета</t>
  </si>
  <si>
    <t>в том числе на софинансирование расходных обязательств области</t>
  </si>
  <si>
    <t>министерство молодежной политики и спорта Саратовской  области</t>
  </si>
  <si>
    <t>комитет по туризму</t>
  </si>
  <si>
    <t>министерство строительства и жилищно-куммунаоьного хозяйства Саратовской области</t>
  </si>
  <si>
    <t>орган местного самоуправления</t>
  </si>
  <si>
    <t>организации области               (по согласованию)</t>
  </si>
  <si>
    <t>министерство сельского хозяйства</t>
  </si>
  <si>
    <t>подпрограмма 1 «Физическая культура и спорт»</t>
  </si>
  <si>
    <t xml:space="preserve">министерство молодежной политики и спорта Саратовской  области, министерство социального развития области,  </t>
  </si>
  <si>
    <t>министерство молодежной политики и спорта Саратовской   области</t>
  </si>
  <si>
    <t xml:space="preserve">        Всего </t>
  </si>
  <si>
    <t xml:space="preserve">министерство социального развития области </t>
  </si>
  <si>
    <t>основное мероприятие 1.1  «Учебно-методическое и информационное обеспечение»</t>
  </si>
  <si>
    <t>Контрольное событие 1.1.1. Подготовка   и   издание сборников информационных материалов, учебно-методических пособий,   справочников, буклетов, научно-популярной литературы по  вопросам пропаганды и  развития физической  культуры  и спорта в области</t>
  </si>
  <si>
    <t>Контрольное событие 1.1.2. Проведение брифингов, пресс-конференций, коллегий "круглых   столов"   для представителей электронных  и  печатных СМИ по вопросам деятельности     органа исполнительной    власти области  в  сфере физической  культуры  и спорта</t>
  </si>
  <si>
    <t>Контрольное событие 1.1.3. «Подготовка видеороликов и публикация информационных материалов, направленных на пропаганду здорового образа жизни среди населения области в средствах массовой информации»</t>
  </si>
  <si>
    <t>Контрольное соыбытие 1.1.4. Техническая   поддержка работы,     модернизация официального      сайта органа исполнительной власти области в  сфере физической  культуры  и спорта</t>
  </si>
  <si>
    <t>Контрольное событие 1.1.5. «Изготовление, прокат, размещение социальных кино-видео показов, социальной рекламы, банеры и стендов направленных на привлечение населения области к занятиям физической культурой и спортом»</t>
  </si>
  <si>
    <t>Контрольное событие 1.1.6. Проведение информационных  и агитационных кампаний  в муниципальных   районах области по популяризации занятий      физической культурой   и   спортом, привлечению детей, подростков и молодежи  к занятиям  в  учреждениях дополнительного образования  детей спортивной направленности, пропаганде здорового образа жизни</t>
  </si>
  <si>
    <t>основное мероприятие 1.2 «Организация и проведение физкультурных и спортивно-массовых мероприятий»</t>
  </si>
  <si>
    <t>министерство молодежной политики и спорта саратовской   области</t>
  </si>
  <si>
    <t xml:space="preserve"> контрольное событие 1.2.1. "организация и проведение областных и межмуниципальных официальных физкультурных мероприятий и спортивных мероприятий среди молодежи допризывного и призывного возраста и участие данной категории населения в соревнованиях различного уровня"</t>
  </si>
  <si>
    <t xml:space="preserve"> контрольное событие 1.2.2. "организация и проведение мероприятий среди лиц, находящихся в местах лишения свободы на территории области"</t>
  </si>
  <si>
    <t xml:space="preserve"> контрольное событие 1.2.3. "организация и проведение областных и межмуниципальных официальных физкультурных мероприятий и спортивных мероприятий среди ветеранов и их участие  в соревнованиях различного уровня"</t>
  </si>
  <si>
    <t>контрольное событие 1.2.4. "организация и проведение областных и межмуниципальных официальных физкультурных мероприятий и спортивных мероприятий, посвященных приздничным и знаменательным датам"</t>
  </si>
  <si>
    <t xml:space="preserve"> контрольное событие 1.2.5. "Организация и проведение межмуниципальных, областных , окружных физкультурных и спортивно-массовых мероприятий и тренировочных мероприятий, а также обеспечение участия разных социальных и возрасных групп населения области в соревнованиях различного уровня"</t>
  </si>
  <si>
    <t>контрольное событие  1.2.6.  "Развитие игровых видов спорта (баскетбол,волейбол,футбол, мини-футбол) среди учащихся образовательных учреждений области"</t>
  </si>
  <si>
    <t>контрольное событие 1.2.7. "Организация и проведение областных и межмуниципальных официальных физкультурных мероприятий и спортивных мероприятий среди сельского населения области и участие данной категории населения в соревнованиях различного уровня"</t>
  </si>
  <si>
    <t>контрольное событие  1.2.8. "Организация и проведение областных и межмуниципальных официальных физкультурных мероприятий"</t>
  </si>
  <si>
    <t xml:space="preserve"> контрольное событие 1.2.9. Спортивно - туристический лагерь ПФО "Туриада"</t>
  </si>
  <si>
    <t>контрольное событие 1.2.11 Информационное обеспечение физкультурно-массовых мероприятий</t>
  </si>
  <si>
    <t>Контрольное событие 1.2.12 Выполнение областными государственными учреждениями, подведомственными министерству молодежной политики, спорта итуризм области государственных заданий на выполнение государственных услуг (работ)</t>
  </si>
  <si>
    <t>министерство молодежной политики и спорта Саратовской области</t>
  </si>
  <si>
    <t>Контрольное событие 1.2.13 "Проведение  Чемпионата мира по пожарно-спасательному спорту"</t>
  </si>
  <si>
    <t>основное мероприятие 1.3. «Олимпийская, паралимпийская и сурдлимпийская подготовка»</t>
  </si>
  <si>
    <t>Контрольное событие 1.3.1                              Участие спортсменов, области и их сопровождающих, тренеров  врачей,   ведущих подготовку к  Паралимпийским и Сурдлимпийским играм, в тренировочных сборах, международных, всероссийских и межрегиональных соревнованиях. Обеспечение медикаментозными и фармакологическими средствами</t>
  </si>
  <si>
    <t>министерство молодежной политики, спорта и туризма Саратовской области</t>
  </si>
  <si>
    <t>Контрольное событие 1.3.2                                     Приобретение спортивного оборудования  для подготовки к паралимпйси и сурдлимпийским  играм "</t>
  </si>
  <si>
    <t xml:space="preserve">Контрольное событие 1.3.3                                    Выполнение областными государственными учреждениями, подведомственными министерству молодежной политики, спорта и туризма области государственных заданий на выполнение государственных услуг (работ)  </t>
  </si>
  <si>
    <t>Контрольное событие 1.3.4 Приобретение спортивного инвентаря и оборудования</t>
  </si>
  <si>
    <t>Контрольное событие 1.3.5 Приобретение транспортных средств  для перевозки спортсменов и специалистов, спортивного оборудования и инвентаря</t>
  </si>
  <si>
    <t>основное мероприятие 1.5  «Организация и проведение физкультурно-массовых и спортивных мероприятий среди инвалидов и лиц с ограниченными возможностями здоровья»</t>
  </si>
  <si>
    <t>Контрольное событие 1.5.1 «Организация и проведение физкультурно-массовых и спортивных мероприятий среди инвалидов и лиц с ограниченными возможностями здоровья»</t>
  </si>
  <si>
    <t>Контрольное событие 1.5.2 «Участие спортсменов инвалидов и иных лиц с ограниченными возможностями здоровья, их тренеров, судей, специалистов и сопровождающих лиц в тренировочных сборах и соревнованиях различных уровней»</t>
  </si>
  <si>
    <t>Основное мероприятие 1.6 Подготовка спортивного резерва</t>
  </si>
  <si>
    <t>министерство молодежной политики и спорта Саратовской области  области</t>
  </si>
  <si>
    <t>Контрольное событие 1.6.4 Проведение тренировочных мероприятий по базовым олимпийским видам спорта, обеспечение питания и проживания спортсменов при проведении первенств России, повышение квалификации и переподготовки специалистов в сфере ФК и спорта, приобретение спортивно-технологического оборудования, инвентаря и экипировки для спортивных организаций, осуществляющих подготовку спортивного резерва для сборных команд РФ"</t>
  </si>
  <si>
    <t>Контрольное событие 1.6.5 Выполнениетобластными государственными учреждениями, подведомственными министерству молодежной политики, спорта итуризм области государственных заданий на выполнение государственных услуг (работ)</t>
  </si>
  <si>
    <t>министерство молодежной политики и спорта  Саратовской  области</t>
  </si>
  <si>
    <t>Контрольное событие 1.6.6 Социальная поддержка детей-сирот и детей, оставшихся без попечения родителей</t>
  </si>
  <si>
    <t>Контрольное событие 1.6.7 Стипендиальное обеспечение и другие формы материальной поддержки обучающихся области государственных профессиональных образовательных организаций</t>
  </si>
  <si>
    <t>Контрольное событие 1.6.10 "Организация и проведение реабилитационных мероприятий для спортсменов сборных команд Саратовской области  на базе ГУПСО "Региональный  центр спортивной подготовки"</t>
  </si>
  <si>
    <r>
      <t xml:space="preserve">основное мероприятие 1.7 </t>
    </r>
    <r>
      <rPr>
        <b/>
        <sz val="11"/>
        <color indexed="8"/>
        <rFont val="Times New Roman"/>
        <family val="1"/>
        <charset val="204"/>
      </rPr>
      <t xml:space="preserve">                                                         "Материальное стимулирование спортсменов и их тренеров</t>
    </r>
  </si>
  <si>
    <t>Контрольное событие 1.7.1                                              Осуществление выплаты ежемесячного пожизненного денежного содержания спортсменам и их тренерам, имеющих высокие награды и звания, постоянно проживающих на территории области</t>
  </si>
  <si>
    <t>министерство молодежной политики и спорта и  Саратовской области</t>
  </si>
  <si>
    <t>Контрольное событие 1.7.2                          Выплата ежемесячных специальных стипендий детям - инвалидам-победителям первенств мира или Европы, первенств России, финальных соревнований Всероссийской инвалидов по паралимпийским и сурдлимпийским видам спорта,  включенных в Единый календарный план межрегиональных, всероссийских и международных физкультурных мероприятий и спортивных мероприятий, утвержденный уполномоченным Правительством Российской Федерации федеральным органом исполнительной власти в размере  2 500 рублей</t>
  </si>
  <si>
    <t>Контрольное событие 1.7.3                      "Осуществление материального стимулирования отдельных спортсменов и тренеров за высокие спортивные результаты и призовые места вПаралимпийских и Сурдлимпийскихиграх, чемпионатах, первенствах и кубках мира и Европы  в порядке и размере, установленных Прпавительством области"</t>
  </si>
  <si>
    <t>Контрольное событие 1.7.4 Выплаты ежемесячных специальных стипндий отдельным спортсменам и тренерам за призовые места в Олимпийских играх, чемпионатах мира и Европы по олимпийским видам спорта в размере 20000,0 тыс.руб. (4 чел.)</t>
  </si>
  <si>
    <t>министерство молодежной политики и спорта и Саратовской  области</t>
  </si>
  <si>
    <t>Конторольное событие 1.7.5 Выплаты ежемесячных специальных стипендий достигшим совершеннолетияспортсменам-победителям чемпионатов и первенств России, финальных соревнований Спартакиады молодежи России по олимпийским видам спорта, включенных в единый календарный план межрегилнальных, всероссийских и международных физкультурных мероприятий и спортивных мероприятий, утвержденных уполномоченным Правительством Российской Федерации федеральным органом исполнительной власти в размере 2500,0 тыс руб. (23 чел)</t>
  </si>
  <si>
    <t>Контрольное событие 1.7.6 Материальное стимулирование отдельных спортсменов и тренеров за высокие спортивные результаты и призовые места</t>
  </si>
  <si>
    <t>основное мероприятие 1.9 «Государственная поддержка организаций, представляющих физкультурно-спортивные услуги"</t>
  </si>
  <si>
    <t>Контрольное событие 1.9.1 Компенсация части затрат по предоставлению физкультурно-спортивных услуг подведомственному государственному унитарному предприятию.</t>
  </si>
  <si>
    <t>Контрольное событие 1.9.2 Оказание государственной поддержки социально ориетированным некоммерческим организациям в области физической культуры и массового спорта.</t>
  </si>
  <si>
    <t>министерство молодежной политики и спорта и Саратовской области</t>
  </si>
  <si>
    <t>Основное мероприятие 1.15 ""Грантовая поддержка развития на территории области отдельных видов спорта (спортивных дисциплин)</t>
  </si>
  <si>
    <t>основное мероприятие 1.19 "развитие материально-технической базы обласных государственных учреждений спортивной направленности по адаптивной физической культуре и спорту"</t>
  </si>
  <si>
    <t>министерство молодежной политики и спорта и  области</t>
  </si>
  <si>
    <t>Региональный прокт 1.1. Приобретение спортивного оборудования и инвентаря для приведения организаций спортивной подготовки в нормативное состояние НАЦПРОЕКТ</t>
  </si>
  <si>
    <t>Региональный проект 1.2. Организация и проведение физкультурных и спортивно-массовых мероприятий (в рамках ФП "Спорт-норма жизнни)</t>
  </si>
  <si>
    <t>Региональный проект 1.4. Проведение спортивных соревнований в системе подготовки спортивного резерва (в рамках ФП "Спорт-норма жизнни)</t>
  </si>
  <si>
    <t>подпрограмма 2 «Туризм»</t>
  </si>
  <si>
    <t>комитет по туризму области</t>
  </si>
  <si>
    <t>основное мероприятие 2.2 «Рекламно-информационная деятельность в сфере туризма, направленная на формирование единого туристического информационного пространства Саратовской области»</t>
  </si>
  <si>
    <t>контрольное событие 2.2.1. "Подготовка, издание и распространение рекламных туристско-информационных материалов о туристском потенциале области"</t>
  </si>
  <si>
    <t>контрольное событие 2.2.2. "Проведение для представителей средств массовой информации и туроператоров рекламно-информационных туров, в том числе с посещением объектов сельского туризма области"</t>
  </si>
  <si>
    <t>контольное событие 2.2.3 "Размещении информации о туристическом потенциале области в специализированных изданиях, на радио, телевидении, в сети Интернет"</t>
  </si>
  <si>
    <t>контрольное событие 2.2.5. "Участие в соответствии с законодательством в международных и региональных туристских выставках и ярмарках, в семинарах, конференциях, форумах, круглых столах, совещаниях, заседаниях. Организация мероприятий туристской направленности на территории области"</t>
  </si>
  <si>
    <t>контрольное событие 2.2.6. "Создание, проведение и поддержка акций, форумов и прочих мероприятий, способствующих развитию приоритетных направлений туризма в Саратовской области, в том числе студенческих конкурсов, празднование Всемирного дня туризма".</t>
  </si>
  <si>
    <t>Контрольное событие 2.2.9  "Оказание оьразовательных  услуг для сотрудников субъектов малого и среднего предпринимательства в сфере туризма"</t>
  </si>
  <si>
    <t>подпрограмма  3 «Молодежная политика»</t>
  </si>
  <si>
    <t>основное мероприятие 3.1 «Проведение областных, межрегиональных, всероссийских и международных мероприятий в сфере молодежной политики на территории области; организация участия представителей молодежи в мероприятиях областного, межрегионального, всероссийского и международного уровня»</t>
  </si>
  <si>
    <t>контрольное событие 3.1.1 Проведение форумов, профильных смен, слетов, семинаров для талантливой молодежи области, представителей региональных и муниципальных органов по делам молодежи и других субъектов молодежной политики</t>
  </si>
  <si>
    <t xml:space="preserve">контрольное событие 3.1.2 Обеспечение участия представителей области в международных, всероссийских и межрегиональных мероприятиях в сфере молодежной политики </t>
  </si>
  <si>
    <t>Контрольное событие 3.1.3 Проведение праздничного мероприятия "Территория молодежи"</t>
  </si>
  <si>
    <t>контрольное событие 3.1.4 "Проведение праздничного мероприятия "Территория молодежи"</t>
  </si>
  <si>
    <t xml:space="preserve">контрольное событие 3.1.5 </t>
  </si>
  <si>
    <t>основное мероприятие 3.2 «Поддержка талантливой молодежи»</t>
  </si>
  <si>
    <t xml:space="preserve">контрольное событие 3.2.1 Организация конкурса и вручение областной ежегодной молодёжной премии 
имени П.А. Столыпина
</t>
  </si>
  <si>
    <t>контрольное событие 3.2.2 "Организация и проведение областного молодежного конкурса "Прорыв года"</t>
  </si>
  <si>
    <t>контрольное событие 3.2.3 Организация и проведение праздничного мероприятия "Территория молодежи"</t>
  </si>
  <si>
    <t>основное мероприятие 3.3 «Информационное обеспечение системы работы с молодежью области»</t>
  </si>
  <si>
    <t xml:space="preserve">контрольное событие 3.3.1 Организация изготовления социальной рекламы и информационных материалов по молодежной политике </t>
  </si>
  <si>
    <t>основное мероприятие 3.4 «Поддержка и развитие творческого потенциала молодежи»</t>
  </si>
  <si>
    <r>
      <t>контрольное событие 3.4.1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Организация и проведение областного фестиваля «Студенческая весна»</t>
    </r>
  </si>
  <si>
    <t xml:space="preserve">контрольное событие 3.4.2  Проведение областных турниров КВН, обеспечение участия представителей области во всероссийских турнирах КВН </t>
  </si>
  <si>
    <t>контрольное событие 3.4.3 "Организация и проведение областного конкурса красоты, грация и творчество "Мисс и Мистер Студенчества"</t>
  </si>
  <si>
    <t>контрольное событие 3.4.4 "Организация мероприятий, реализация программ, проектов, направленных на поддержку молодежного предпринимательства"</t>
  </si>
  <si>
    <t>контрольное событие 3.4.5 "Организация участия делегации Саратовской области во Всероссийском фестивале "Российская студенческая весна"</t>
  </si>
  <si>
    <t>основное мероприятие 3.5 "Организация работы с молодежью "</t>
  </si>
  <si>
    <t>основное мероприятие 3.6 "Проведение мероприятий по развитию добровольчества на территории региона</t>
  </si>
  <si>
    <t xml:space="preserve">контрольное событие 3.6.1 Организация и проведение торжественного мероприятия, посвященного закрытию Года добровольца (волонтера) России в Саратовской области </t>
  </si>
  <si>
    <t>Основное мероприятие 3.7 Государственная поддержка победителей конкурсов молодежных проектов</t>
  </si>
  <si>
    <t xml:space="preserve">региональный проект 3.1    "Популяризация предпринимательства"      </t>
  </si>
  <si>
    <t>Региональный проект 3.2 "Социальная активность"</t>
  </si>
  <si>
    <t>подпрограмма  4 «Развитие материально-технической базы спорта"»</t>
  </si>
  <si>
    <t>министерство молодежной политики и спорта  области, министерство строительства и жилищно-коммунального хозяйства Саратовской области, органы местного самоуправления области (по согласованию</t>
  </si>
  <si>
    <t>органы местного самоуправления</t>
  </si>
  <si>
    <t>Основное мероприятие 4.1 "Строительство и реконструкция малобюджетных физкультурно-спортивных объектов шаговой доступности, плоскостных сооружений по проектам, рекомендованным Министерством спорта Российской Федерации", в том числе:</t>
  </si>
  <si>
    <r>
      <t xml:space="preserve">Строительство физкультурно-оздоровительного комплекса с универсальным игровым залом 42X24 в г. Саратове </t>
    </r>
    <r>
      <rPr>
        <b/>
        <sz val="11"/>
        <color rgb="FFFF0000"/>
        <rFont val="Times New Roman"/>
        <family val="1"/>
        <charset val="204"/>
      </rPr>
      <t>(ГБУ Саратовской области "Спортивная школа олимпийского резерва "Олимпийские ракетки"</t>
    </r>
  </si>
  <si>
    <t>Основное мероприятие 4.7. "Укрепление материально технической базы государственных учреждений"</t>
  </si>
  <si>
    <t>Министерство молодежной политики и спорта Саратовской области</t>
  </si>
  <si>
    <t>Основное мероприятие 4.15. "Приобретение в областную собственность имущественного комплекса ДОЛ "Сосенки"</t>
  </si>
  <si>
    <t>министерство молодежной политики и спорта саратовской области, органы местного самоуправления</t>
  </si>
  <si>
    <t>Основное мероприятие 4.16 «Имущественный взнос некоммерческой организации «Автономная некоммерческая организация «Спортивно-оздоровительный центр «Березка»</t>
  </si>
  <si>
    <t>«Региональный проект 4.1. ««Создание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 и подготовка спортивного резерва»</t>
  </si>
  <si>
    <t>министерство строительства и жилищно-куммунаоьного хозяйства Саратовской области, министерство молодежной политики и спорта саратовской области, министерство сельского хозяйства,  органы местного самоуправления</t>
  </si>
  <si>
    <t>министерство молодежной политики и спорта саратовской области</t>
  </si>
  <si>
    <t xml:space="preserve"> органы местного самоуправления</t>
  </si>
  <si>
    <t>4.1.1.Строительство малобюджетных физкультурно-спортивных объектов шаговой доступности, плоскостных сооружений по проектам, рекомендованным Министерством спорта Российской Федерации, в том числе на строительство стадиона  «Юность»  в г. Ершове в т.ч.</t>
  </si>
  <si>
    <t>4.1.2. Оснащение объектов спортивной инфраструктуры спортивно-технологическим оборудованием:</t>
  </si>
  <si>
    <t>4.1.2.1. Закупка спортивно-технологического оборудования для создания или модернизации физкультурно-оздоровительных комплексов открытого типа и/или физкультурно- оздоровительных комплексов со спортивными залами)  КАЛИНИНСК</t>
  </si>
  <si>
    <t xml:space="preserve">4.1.2.2. Закупка спортивно-технологического оборудования для создания малых спортивных площадок </t>
  </si>
  <si>
    <t xml:space="preserve">4.1.3 Закупка спортивного оборудования для спортивных школ олимпийского резерва и училища олимпийского резерва </t>
  </si>
  <si>
    <t xml:space="preserve"> 4.1.4. 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в том числе:</t>
  </si>
  <si>
    <t xml:space="preserve">  Строительство плавтельного бассейна в р.п Романовка Саратовской области</t>
  </si>
  <si>
    <t xml:space="preserve">  Строительство плавтельного бассейна в р.п Романовка Саратовской области (в рамках достижения соответствующих задач федерального проекта)</t>
  </si>
  <si>
    <t xml:space="preserve">  Дворец водных видов спорта в г. Саратове ( 1 этап строительства)</t>
  </si>
  <si>
    <t xml:space="preserve">  Дворец водных видов спорта в г. Саратове ( врамках достижения соответствующих задач федерального проекта)</t>
  </si>
  <si>
    <t>4.1.5 Обеспечение устойчивого развития сельских территорий (Развитие сети плоскостных спортивных сооружений в сельской местности) в т.ч.</t>
  </si>
  <si>
    <t>4.1.5.1  Развитие сети плоскостных спортивных сооружений в сельской местности (с.Староя Порубежка Пугачевского муниципального р-она)</t>
  </si>
  <si>
    <t>4.1.5.2  Развитие сети плоскостных спортивных сооружений в сельской местности (пос. Заволжский Пугачевского муниципального р-она)</t>
  </si>
  <si>
    <t>4.1.5.3  Развитие сети плоскостных спортивных сооружений в сельской местности (с. Тарлыковка Ровенского  муниципального р-она)</t>
  </si>
  <si>
    <t>государственные внебюджетные фонды и иные безвозмездные поступления целевой направленности (прогнозно)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</si>
</sst>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2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2" fontId="4" fillId="0" borderId="3" xfId="0" applyNumberFormat="1" applyFont="1" applyBorder="1" applyAlignment="1">
      <alignment horizontal="center" vertical="top" wrapText="1"/>
    </xf>
    <xf numFmtId="164" fontId="4" fillId="0" borderId="3" xfId="1" applyNumberFormat="1" applyFont="1" applyBorder="1"/>
    <xf numFmtId="164" fontId="4" fillId="0" borderId="3" xfId="0" applyNumberFormat="1" applyFont="1" applyBorder="1"/>
    <xf numFmtId="0" fontId="4" fillId="0" borderId="3" xfId="0" applyFont="1" applyBorder="1" applyAlignment="1">
      <alignment horizontal="left" vertical="top" wrapText="1"/>
    </xf>
    <xf numFmtId="0" fontId="2" fillId="0" borderId="3" xfId="0" applyFont="1" applyBorder="1"/>
    <xf numFmtId="164" fontId="2" fillId="0" borderId="3" xfId="0" applyNumberFormat="1" applyFont="1" applyBorder="1"/>
    <xf numFmtId="2" fontId="4" fillId="0" borderId="3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3" xfId="0" applyFont="1" applyBorder="1" applyAlignment="1">
      <alignment vertical="top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vertical="top"/>
    </xf>
    <xf numFmtId="0" fontId="8" fillId="0" borderId="0" xfId="0" applyFont="1"/>
    <xf numFmtId="0" fontId="9" fillId="0" borderId="2" xfId="0" applyFont="1" applyFill="1" applyBorder="1" applyAlignment="1">
      <alignment vertical="top"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/>
    <xf numFmtId="0" fontId="8" fillId="0" borderId="2" xfId="0" applyFont="1" applyFill="1" applyBorder="1" applyAlignment="1">
      <alignment vertical="top"/>
    </xf>
    <xf numFmtId="0" fontId="8" fillId="0" borderId="2" xfId="0" applyFont="1" applyBorder="1"/>
    <xf numFmtId="0" fontId="9" fillId="0" borderId="3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/>
    </xf>
    <xf numFmtId="0" fontId="11" fillId="0" borderId="3" xfId="0" applyFont="1" applyBorder="1"/>
    <xf numFmtId="164" fontId="9" fillId="0" borderId="3" xfId="0" applyNumberFormat="1" applyFont="1" applyFill="1" applyBorder="1" applyAlignment="1">
      <alignment vertical="top" wrapText="1"/>
    </xf>
    <xf numFmtId="164" fontId="9" fillId="2" borderId="3" xfId="0" applyNumberFormat="1" applyFont="1" applyFill="1" applyBorder="1" applyAlignment="1">
      <alignment horizontal="center" vertical="top" wrapText="1"/>
    </xf>
    <xf numFmtId="164" fontId="9" fillId="0" borderId="3" xfId="0" applyNumberFormat="1" applyFont="1" applyFill="1" applyBorder="1" applyAlignment="1">
      <alignment horizontal="center" vertical="top" wrapText="1"/>
    </xf>
    <xf numFmtId="164" fontId="11" fillId="0" borderId="3" xfId="0" applyNumberFormat="1" applyFont="1" applyFill="1" applyBorder="1" applyAlignment="1">
      <alignment horizontal="center" vertical="top"/>
    </xf>
    <xf numFmtId="164" fontId="7" fillId="0" borderId="3" xfId="0" applyNumberFormat="1" applyFont="1" applyFill="1" applyBorder="1" applyAlignment="1">
      <alignment vertical="top" wrapText="1"/>
    </xf>
    <xf numFmtId="164" fontId="7" fillId="0" borderId="3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wrapText="1"/>
    </xf>
    <xf numFmtId="0" fontId="7" fillId="0" borderId="3" xfId="0" applyFont="1" applyFill="1" applyBorder="1" applyAlignment="1">
      <alignment vertical="top" wrapText="1"/>
    </xf>
    <xf numFmtId="0" fontId="8" fillId="0" borderId="3" xfId="0" applyFont="1" applyFill="1" applyBorder="1"/>
    <xf numFmtId="164" fontId="8" fillId="0" borderId="3" xfId="0" applyNumberFormat="1" applyFont="1" applyFill="1" applyBorder="1" applyAlignment="1">
      <alignment horizontal="center" vertical="top"/>
    </xf>
    <xf numFmtId="164" fontId="8" fillId="0" borderId="0" xfId="0" applyNumberFormat="1" applyFont="1"/>
    <xf numFmtId="164" fontId="9" fillId="0" borderId="3" xfId="0" applyNumberFormat="1" applyFont="1" applyFill="1" applyBorder="1" applyAlignment="1">
      <alignment horizontal="left" vertical="top" wrapText="1"/>
    </xf>
    <xf numFmtId="164" fontId="7" fillId="0" borderId="3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wrapText="1"/>
    </xf>
    <xf numFmtId="164" fontId="9" fillId="0" borderId="3" xfId="0" applyNumberFormat="1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 applyFill="1"/>
    <xf numFmtId="164" fontId="7" fillId="0" borderId="9" xfId="0" applyNumberFormat="1" applyFont="1" applyFill="1" applyBorder="1" applyAlignment="1">
      <alignment vertical="top" wrapText="1"/>
    </xf>
    <xf numFmtId="0" fontId="8" fillId="0" borderId="3" xfId="0" applyFont="1" applyFill="1" applyBorder="1" applyAlignment="1">
      <alignment wrapText="1"/>
    </xf>
    <xf numFmtId="0" fontId="8" fillId="0" borderId="0" xfId="0" applyFont="1" applyBorder="1" applyAlignment="1">
      <alignment horizontal="left"/>
    </xf>
    <xf numFmtId="0" fontId="8" fillId="0" borderId="3" xfId="0" applyFont="1" applyBorder="1" applyAlignment="1">
      <alignment vertical="top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164" fontId="2" fillId="0" borderId="3" xfId="0" applyNumberFormat="1" applyFont="1" applyBorder="1" applyAlignment="1">
      <alignment horizontal="right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/>
    </xf>
    <xf numFmtId="164" fontId="7" fillId="0" borderId="9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5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164" fontId="7" fillId="0" borderId="5" xfId="0" applyNumberFormat="1" applyFont="1" applyFill="1" applyBorder="1" applyAlignment="1">
      <alignment horizontal="left" vertical="top" wrapText="1"/>
    </xf>
    <xf numFmtId="164" fontId="7" fillId="0" borderId="6" xfId="0" applyNumberFormat="1" applyFont="1" applyFill="1" applyBorder="1" applyAlignment="1">
      <alignment horizontal="left" vertical="top" wrapText="1"/>
    </xf>
    <xf numFmtId="164" fontId="7" fillId="0" borderId="4" xfId="0" applyNumberFormat="1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164" fontId="7" fillId="0" borderId="18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7" fillId="0" borderId="19" xfId="0" applyNumberFormat="1" applyFont="1" applyFill="1" applyBorder="1" applyAlignment="1">
      <alignment horizontal="center" vertical="top" wrapText="1"/>
    </xf>
    <xf numFmtId="164" fontId="7" fillId="0" borderId="7" xfId="0" applyNumberFormat="1" applyFont="1" applyFill="1" applyBorder="1" applyAlignment="1">
      <alignment horizontal="center" vertical="top" wrapText="1"/>
    </xf>
    <xf numFmtId="164" fontId="7" fillId="0" borderId="8" xfId="0" applyNumberFormat="1" applyFont="1" applyFill="1" applyBorder="1" applyAlignment="1">
      <alignment horizontal="center" vertical="top" wrapText="1"/>
    </xf>
    <xf numFmtId="164" fontId="7" fillId="0" borderId="9" xfId="0" applyNumberFormat="1" applyFont="1" applyFill="1" applyBorder="1" applyAlignment="1">
      <alignment horizontal="center" vertical="top" wrapText="1"/>
    </xf>
    <xf numFmtId="164" fontId="7" fillId="0" borderId="5" xfId="0" applyNumberFormat="1" applyFont="1" applyFill="1" applyBorder="1" applyAlignment="1">
      <alignment horizontal="center" vertical="top" wrapText="1"/>
    </xf>
    <xf numFmtId="164" fontId="7" fillId="0" borderId="6" xfId="0" applyNumberFormat="1" applyFont="1" applyFill="1" applyBorder="1" applyAlignment="1">
      <alignment horizontal="center" vertical="top" wrapText="1"/>
    </xf>
    <xf numFmtId="164" fontId="7" fillId="0" borderId="4" xfId="0" applyNumberFormat="1" applyFont="1" applyFill="1" applyBorder="1" applyAlignment="1">
      <alignment horizontal="center" vertical="top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9" fillId="3" borderId="10" xfId="0" applyFont="1" applyFill="1" applyBorder="1" applyAlignment="1">
      <alignment horizontal="center" vertical="top" wrapText="1"/>
    </xf>
    <xf numFmtId="0" fontId="9" fillId="3" borderId="11" xfId="0" applyFont="1" applyFill="1" applyBorder="1" applyAlignment="1">
      <alignment horizontal="center" vertical="top" wrapText="1"/>
    </xf>
    <xf numFmtId="0" fontId="9" fillId="3" borderId="12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7" fillId="3" borderId="5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164" fontId="7" fillId="0" borderId="5" xfId="0" applyNumberFormat="1" applyFont="1" applyFill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left" vertical="center" wrapText="1"/>
    </xf>
    <xf numFmtId="164" fontId="7" fillId="0" borderId="4" xfId="0" applyNumberFormat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vertical="top" wrapText="1"/>
    </xf>
    <xf numFmtId="0" fontId="12" fillId="0" borderId="6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7" fillId="0" borderId="5" xfId="0" applyNumberFormat="1" applyFont="1" applyFill="1" applyBorder="1" applyAlignment="1">
      <alignment vertical="top" wrapText="1"/>
    </xf>
    <xf numFmtId="0" fontId="7" fillId="0" borderId="6" xfId="0" applyNumberFormat="1" applyFont="1" applyFill="1" applyBorder="1" applyAlignment="1">
      <alignment vertical="top" wrapText="1"/>
    </xf>
    <xf numFmtId="0" fontId="7" fillId="0" borderId="4" xfId="0" applyNumberFormat="1" applyFont="1" applyFill="1" applyBorder="1" applyAlignment="1">
      <alignment vertical="top" wrapText="1"/>
    </xf>
    <xf numFmtId="0" fontId="7" fillId="0" borderId="5" xfId="0" applyNumberFormat="1" applyFont="1" applyFill="1" applyBorder="1" applyAlignment="1">
      <alignment horizontal="center" vertical="top" wrapText="1"/>
    </xf>
    <xf numFmtId="0" fontId="7" fillId="0" borderId="6" xfId="0" applyNumberFormat="1" applyFont="1" applyFill="1" applyBorder="1" applyAlignment="1">
      <alignment horizontal="center" vertical="top" wrapText="1"/>
    </xf>
    <xf numFmtId="0" fontId="7" fillId="0" borderId="4" xfId="0" applyNumberFormat="1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top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520"/>
  <sheetViews>
    <sheetView topLeftCell="B507" zoomScale="80" zoomScaleNormal="80" workbookViewId="0">
      <selection activeCell="I527" sqref="I527"/>
    </sheetView>
  </sheetViews>
  <sheetFormatPr defaultColWidth="19" defaultRowHeight="15.75"/>
  <cols>
    <col min="1" max="1" width="39.140625" style="1" customWidth="1"/>
    <col min="2" max="16384" width="19" style="1"/>
  </cols>
  <sheetData>
    <row r="1" spans="1:12">
      <c r="C1" s="2"/>
      <c r="D1" s="2"/>
    </row>
    <row r="2" spans="1:12">
      <c r="A2" s="95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2">
      <c r="A3" s="95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1" t="s">
        <v>2</v>
      </c>
    </row>
    <row r="4" spans="1:12">
      <c r="A4" s="97"/>
      <c r="B4" s="97"/>
      <c r="C4" s="97"/>
      <c r="D4" s="97"/>
      <c r="E4" s="97"/>
      <c r="F4" s="97"/>
    </row>
    <row r="5" spans="1:12">
      <c r="A5" s="3"/>
      <c r="B5" s="3"/>
      <c r="C5" s="3"/>
      <c r="D5" s="3"/>
      <c r="E5" s="3"/>
      <c r="F5" s="3"/>
      <c r="I5" s="98" t="s">
        <v>3</v>
      </c>
      <c r="J5" s="98"/>
      <c r="K5" s="98"/>
    </row>
    <row r="6" spans="1:12">
      <c r="A6" s="92" t="s">
        <v>4</v>
      </c>
      <c r="B6" s="92" t="s">
        <v>5</v>
      </c>
      <c r="C6" s="92" t="s">
        <v>6</v>
      </c>
      <c r="D6" s="92" t="s">
        <v>7</v>
      </c>
      <c r="E6" s="92" t="s">
        <v>8</v>
      </c>
      <c r="F6" s="92" t="s">
        <v>9</v>
      </c>
      <c r="G6" s="92" t="s">
        <v>10</v>
      </c>
      <c r="H6" s="92" t="s">
        <v>11</v>
      </c>
      <c r="I6" s="93" t="s">
        <v>12</v>
      </c>
      <c r="J6" s="93"/>
      <c r="K6" s="93"/>
    </row>
    <row r="7" spans="1:12" ht="63">
      <c r="A7" s="92"/>
      <c r="B7" s="92"/>
      <c r="C7" s="92"/>
      <c r="D7" s="92"/>
      <c r="E7" s="92"/>
      <c r="F7" s="92"/>
      <c r="G7" s="92"/>
      <c r="H7" s="92"/>
      <c r="I7" s="4" t="s">
        <v>13</v>
      </c>
      <c r="J7" s="4" t="s">
        <v>14</v>
      </c>
      <c r="K7" s="4" t="s">
        <v>15</v>
      </c>
    </row>
    <row r="8" spans="1:12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</row>
    <row r="9" spans="1:12">
      <c r="A9" s="89" t="s">
        <v>16</v>
      </c>
      <c r="B9" s="84" t="s">
        <v>17</v>
      </c>
      <c r="C9" s="7" t="s">
        <v>18</v>
      </c>
      <c r="D9" s="8">
        <f>D10+D11+D12+D13</f>
        <v>1350</v>
      </c>
      <c r="E9" s="8">
        <f>E10+E11+E12+E13</f>
        <v>1140</v>
      </c>
      <c r="F9" s="8">
        <f>F10+F11+F12+F13</f>
        <v>830</v>
      </c>
      <c r="G9" s="8">
        <f>G10+G11+G12+G13</f>
        <v>290</v>
      </c>
      <c r="H9" s="8">
        <f>H10+H11+H12+H13</f>
        <v>290</v>
      </c>
      <c r="I9" s="9">
        <f>G9/D9*100</f>
        <v>21.481481481481481</v>
      </c>
      <c r="J9" s="10">
        <f>G9/E9*100</f>
        <v>25.438596491228072</v>
      </c>
      <c r="K9" s="10">
        <f>G9/F9*100</f>
        <v>34.939759036144579</v>
      </c>
    </row>
    <row r="10" spans="1:12" ht="31.5">
      <c r="A10" s="90"/>
      <c r="B10" s="84"/>
      <c r="C10" s="7" t="s">
        <v>19</v>
      </c>
      <c r="D10" s="8">
        <f>D16+D21+D26+D31</f>
        <v>1140</v>
      </c>
      <c r="E10" s="8">
        <f t="shared" ref="E10:H12" si="0">E16+E21+E26+E31</f>
        <v>1140</v>
      </c>
      <c r="F10" s="8">
        <f t="shared" si="0"/>
        <v>830</v>
      </c>
      <c r="G10" s="8">
        <f t="shared" si="0"/>
        <v>290</v>
      </c>
      <c r="H10" s="8">
        <f t="shared" si="0"/>
        <v>290</v>
      </c>
      <c r="I10" s="9">
        <f>G10/D10*100</f>
        <v>25.438596491228072</v>
      </c>
      <c r="J10" s="10">
        <f>G10/E10*100</f>
        <v>25.438596491228072</v>
      </c>
      <c r="K10" s="10">
        <f>G10/F10*100</f>
        <v>34.939759036144579</v>
      </c>
    </row>
    <row r="11" spans="1:12" ht="31.5">
      <c r="A11" s="90"/>
      <c r="B11" s="84"/>
      <c r="C11" s="11" t="s">
        <v>20</v>
      </c>
      <c r="D11" s="8">
        <f>D17+D22+D27+D32</f>
        <v>0</v>
      </c>
      <c r="E11" s="8">
        <f t="shared" si="0"/>
        <v>0</v>
      </c>
      <c r="F11" s="8">
        <f t="shared" si="0"/>
        <v>0</v>
      </c>
      <c r="G11" s="8">
        <f t="shared" si="0"/>
        <v>0</v>
      </c>
      <c r="H11" s="8">
        <f t="shared" si="0"/>
        <v>0</v>
      </c>
      <c r="I11" s="9">
        <v>0</v>
      </c>
      <c r="J11" s="10">
        <v>0</v>
      </c>
      <c r="K11" s="10">
        <v>0</v>
      </c>
    </row>
    <row r="12" spans="1:12" ht="47.25">
      <c r="A12" s="90"/>
      <c r="B12" s="84"/>
      <c r="C12" s="7" t="s">
        <v>21</v>
      </c>
      <c r="D12" s="8">
        <f>D18+D23+D28+D33</f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9">
        <v>0</v>
      </c>
      <c r="J12" s="10">
        <v>0</v>
      </c>
      <c r="K12" s="10">
        <v>0</v>
      </c>
    </row>
    <row r="13" spans="1:12" ht="47.25">
      <c r="A13" s="90"/>
      <c r="B13" s="84"/>
      <c r="C13" s="7" t="s">
        <v>22</v>
      </c>
      <c r="D13" s="8">
        <f>D19+D24+D29+D34</f>
        <v>210</v>
      </c>
      <c r="E13" s="8">
        <f>E19+E24+E29+E34</f>
        <v>0</v>
      </c>
      <c r="F13" s="8">
        <f>F19+F24+F29+F34</f>
        <v>0</v>
      </c>
      <c r="G13" s="8">
        <f>G19+G24+G29+G34</f>
        <v>0</v>
      </c>
      <c r="H13" s="8">
        <f>H19+H24+H29+H34</f>
        <v>0</v>
      </c>
      <c r="I13" s="9">
        <f>G13/D13*100</f>
        <v>0</v>
      </c>
      <c r="J13" s="10">
        <v>0</v>
      </c>
      <c r="K13" s="10">
        <v>0</v>
      </c>
    </row>
    <row r="14" spans="1:12">
      <c r="A14" s="90"/>
      <c r="B14" s="94" t="s">
        <v>23</v>
      </c>
      <c r="C14" s="94"/>
      <c r="D14" s="94"/>
      <c r="E14" s="94"/>
      <c r="F14" s="94"/>
      <c r="G14" s="12"/>
      <c r="H14" s="12"/>
      <c r="I14" s="10"/>
      <c r="J14" s="10"/>
      <c r="K14" s="10"/>
    </row>
    <row r="15" spans="1:12">
      <c r="A15" s="90"/>
      <c r="B15" s="89" t="s">
        <v>24</v>
      </c>
      <c r="C15" s="7" t="s">
        <v>18</v>
      </c>
      <c r="D15" s="8">
        <f>D16+D17+D18+D19</f>
        <v>520</v>
      </c>
      <c r="E15" s="8">
        <f>E16+E17+E18+E19</f>
        <v>520</v>
      </c>
      <c r="F15" s="8">
        <f>F16+F17+F18+F19</f>
        <v>520</v>
      </c>
      <c r="G15" s="8">
        <f>G16+G17+G18+G19</f>
        <v>290</v>
      </c>
      <c r="H15" s="8">
        <f>H16+H17+H18+H19</f>
        <v>290</v>
      </c>
      <c r="I15" s="10">
        <f>G15/D15*100</f>
        <v>55.769230769230774</v>
      </c>
      <c r="J15" s="10">
        <f>G15/E15*100</f>
        <v>55.769230769230774</v>
      </c>
      <c r="K15" s="10">
        <f>G15/F15*100</f>
        <v>55.769230769230774</v>
      </c>
    </row>
    <row r="16" spans="1:12" ht="31.5">
      <c r="A16" s="90"/>
      <c r="B16" s="90"/>
      <c r="C16" s="7" t="s">
        <v>19</v>
      </c>
      <c r="D16" s="8">
        <f t="shared" ref="D16:H19" si="1">D42+D369</f>
        <v>520</v>
      </c>
      <c r="E16" s="8">
        <f t="shared" si="1"/>
        <v>520</v>
      </c>
      <c r="F16" s="8">
        <f t="shared" si="1"/>
        <v>520</v>
      </c>
      <c r="G16" s="8">
        <f t="shared" si="1"/>
        <v>290</v>
      </c>
      <c r="H16" s="8">
        <f t="shared" si="1"/>
        <v>290</v>
      </c>
      <c r="I16" s="10">
        <f>G16/D16*100</f>
        <v>55.769230769230774</v>
      </c>
      <c r="J16" s="10">
        <f>G16/E16*100</f>
        <v>55.769230769230774</v>
      </c>
      <c r="K16" s="10">
        <f>G16/F16*100</f>
        <v>55.769230769230774</v>
      </c>
    </row>
    <row r="17" spans="1:11" ht="31.5">
      <c r="A17" s="90"/>
      <c r="B17" s="90"/>
      <c r="C17" s="11" t="s">
        <v>20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  <c r="I17" s="10">
        <v>0</v>
      </c>
      <c r="J17" s="10">
        <v>0</v>
      </c>
      <c r="K17" s="10">
        <v>0</v>
      </c>
    </row>
    <row r="18" spans="1:11" ht="47.25">
      <c r="A18" s="90"/>
      <c r="B18" s="90"/>
      <c r="C18" s="7" t="s">
        <v>21</v>
      </c>
      <c r="D18" s="8">
        <f t="shared" si="1"/>
        <v>0</v>
      </c>
      <c r="E18" s="8">
        <f t="shared" si="1"/>
        <v>0</v>
      </c>
      <c r="F18" s="8">
        <f t="shared" si="1"/>
        <v>0</v>
      </c>
      <c r="G18" s="8">
        <f t="shared" si="1"/>
        <v>0</v>
      </c>
      <c r="H18" s="8">
        <f t="shared" si="1"/>
        <v>0</v>
      </c>
      <c r="I18" s="10">
        <v>0</v>
      </c>
      <c r="J18" s="10">
        <v>0</v>
      </c>
      <c r="K18" s="10">
        <v>0</v>
      </c>
    </row>
    <row r="19" spans="1:11" ht="47.25">
      <c r="A19" s="90"/>
      <c r="B19" s="91"/>
      <c r="C19" s="7" t="s">
        <v>22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  <c r="I19" s="10">
        <v>0</v>
      </c>
      <c r="J19" s="10">
        <v>0</v>
      </c>
      <c r="K19" s="10">
        <v>0</v>
      </c>
    </row>
    <row r="20" spans="1:11">
      <c r="A20" s="90"/>
      <c r="B20" s="89" t="s">
        <v>25</v>
      </c>
      <c r="C20" s="7" t="s">
        <v>18</v>
      </c>
      <c r="D20" s="8">
        <f>D21+D22+D23+D24</f>
        <v>620</v>
      </c>
      <c r="E20" s="8">
        <f>E21+E22+E23+E24</f>
        <v>620</v>
      </c>
      <c r="F20" s="8">
        <f>F21+F22+F23+F24</f>
        <v>310</v>
      </c>
      <c r="G20" s="8">
        <f>G21+G22+G23+G24</f>
        <v>0</v>
      </c>
      <c r="H20" s="8">
        <f>H21+H22+H23+H24</f>
        <v>0</v>
      </c>
      <c r="I20" s="10">
        <f>G20/D20*100</f>
        <v>0</v>
      </c>
      <c r="J20" s="10">
        <f>G20/E20*100</f>
        <v>0</v>
      </c>
      <c r="K20" s="10">
        <f>G20/F20*100</f>
        <v>0</v>
      </c>
    </row>
    <row r="21" spans="1:11" ht="31.5">
      <c r="A21" s="90"/>
      <c r="B21" s="90"/>
      <c r="C21" s="7" t="s">
        <v>19</v>
      </c>
      <c r="D21" s="8">
        <f>D47+D374</f>
        <v>620</v>
      </c>
      <c r="E21" s="8">
        <f>E47+E374</f>
        <v>620</v>
      </c>
      <c r="F21" s="8">
        <f>F47+F374</f>
        <v>310</v>
      </c>
      <c r="G21" s="8">
        <f>G47+G374</f>
        <v>0</v>
      </c>
      <c r="H21" s="8">
        <f>H47+H374</f>
        <v>0</v>
      </c>
      <c r="I21" s="10">
        <f>G21/D21*100</f>
        <v>0</v>
      </c>
      <c r="J21" s="10">
        <f>G21/E21*100</f>
        <v>0</v>
      </c>
      <c r="K21" s="10">
        <f>G21/F21*100</f>
        <v>0</v>
      </c>
    </row>
    <row r="22" spans="1:11" ht="31.5">
      <c r="A22" s="90"/>
      <c r="B22" s="90"/>
      <c r="C22" s="11" t="s">
        <v>20</v>
      </c>
      <c r="D22" s="8">
        <f t="shared" ref="D22:H24" si="2">D70+D126+D212+D303+D339</f>
        <v>0</v>
      </c>
      <c r="E22" s="8">
        <f t="shared" si="2"/>
        <v>0</v>
      </c>
      <c r="F22" s="8">
        <f t="shared" si="2"/>
        <v>0</v>
      </c>
      <c r="G22" s="8">
        <f t="shared" si="2"/>
        <v>0</v>
      </c>
      <c r="H22" s="8">
        <f t="shared" si="2"/>
        <v>0</v>
      </c>
      <c r="I22" s="10">
        <v>0</v>
      </c>
      <c r="J22" s="10">
        <v>0</v>
      </c>
      <c r="K22" s="10">
        <v>0</v>
      </c>
    </row>
    <row r="23" spans="1:11" ht="47.25">
      <c r="A23" s="90"/>
      <c r="B23" s="90"/>
      <c r="C23" s="7" t="s">
        <v>21</v>
      </c>
      <c r="D23" s="8">
        <f t="shared" si="2"/>
        <v>0</v>
      </c>
      <c r="E23" s="8">
        <f t="shared" si="2"/>
        <v>0</v>
      </c>
      <c r="F23" s="8">
        <f t="shared" si="2"/>
        <v>0</v>
      </c>
      <c r="G23" s="8">
        <f t="shared" si="2"/>
        <v>0</v>
      </c>
      <c r="H23" s="8">
        <f t="shared" si="2"/>
        <v>0</v>
      </c>
      <c r="I23" s="10">
        <v>0</v>
      </c>
      <c r="J23" s="10">
        <v>0</v>
      </c>
      <c r="K23" s="10">
        <v>0</v>
      </c>
    </row>
    <row r="24" spans="1:11" ht="47.25">
      <c r="A24" s="90"/>
      <c r="B24" s="91"/>
      <c r="C24" s="7" t="s">
        <v>22</v>
      </c>
      <c r="D24" s="8">
        <f t="shared" si="2"/>
        <v>0</v>
      </c>
      <c r="E24" s="8">
        <f t="shared" si="2"/>
        <v>0</v>
      </c>
      <c r="F24" s="8">
        <f t="shared" si="2"/>
        <v>0</v>
      </c>
      <c r="G24" s="8">
        <f t="shared" si="2"/>
        <v>0</v>
      </c>
      <c r="H24" s="8">
        <f t="shared" si="2"/>
        <v>0</v>
      </c>
      <c r="I24" s="10">
        <v>0</v>
      </c>
      <c r="J24" s="10">
        <v>0</v>
      </c>
      <c r="K24" s="10">
        <v>0</v>
      </c>
    </row>
    <row r="25" spans="1:11">
      <c r="A25" s="90"/>
      <c r="B25" s="89" t="s">
        <v>26</v>
      </c>
      <c r="C25" s="7" t="s">
        <v>18</v>
      </c>
      <c r="D25" s="8">
        <f>D26+D27+D28+D29</f>
        <v>0</v>
      </c>
      <c r="E25" s="8">
        <f>E26+E27+E28+E29</f>
        <v>0</v>
      </c>
      <c r="F25" s="8">
        <f>F26+F27+F28+F29</f>
        <v>0</v>
      </c>
      <c r="G25" s="8">
        <f>G26+G27+G28+G29</f>
        <v>0</v>
      </c>
      <c r="H25" s="8">
        <f>H26+H27+H28+H29</f>
        <v>0</v>
      </c>
      <c r="I25" s="10">
        <v>0</v>
      </c>
      <c r="J25" s="10">
        <v>0</v>
      </c>
      <c r="K25" s="10">
        <v>0</v>
      </c>
    </row>
    <row r="26" spans="1:11" ht="31.5">
      <c r="A26" s="90"/>
      <c r="B26" s="90"/>
      <c r="C26" s="7" t="s">
        <v>19</v>
      </c>
      <c r="D26" s="8">
        <f t="shared" ref="D26:H29" si="3">D52+D379</f>
        <v>0</v>
      </c>
      <c r="E26" s="8">
        <f t="shared" si="3"/>
        <v>0</v>
      </c>
      <c r="F26" s="8">
        <f t="shared" si="3"/>
        <v>0</v>
      </c>
      <c r="G26" s="8">
        <f t="shared" si="3"/>
        <v>0</v>
      </c>
      <c r="H26" s="8">
        <f t="shared" si="3"/>
        <v>0</v>
      </c>
      <c r="I26" s="10">
        <v>0</v>
      </c>
      <c r="J26" s="10">
        <v>0</v>
      </c>
      <c r="K26" s="10">
        <v>0</v>
      </c>
    </row>
    <row r="27" spans="1:11" ht="31.5">
      <c r="A27" s="90"/>
      <c r="B27" s="90"/>
      <c r="C27" s="11" t="s">
        <v>20</v>
      </c>
      <c r="D27" s="8">
        <f t="shared" si="3"/>
        <v>0</v>
      </c>
      <c r="E27" s="8">
        <f t="shared" si="3"/>
        <v>0</v>
      </c>
      <c r="F27" s="8">
        <f t="shared" si="3"/>
        <v>0</v>
      </c>
      <c r="G27" s="8">
        <f t="shared" si="3"/>
        <v>0</v>
      </c>
      <c r="H27" s="8">
        <f t="shared" si="3"/>
        <v>0</v>
      </c>
      <c r="I27" s="10">
        <v>0</v>
      </c>
      <c r="J27" s="10">
        <v>0</v>
      </c>
      <c r="K27" s="10">
        <v>0</v>
      </c>
    </row>
    <row r="28" spans="1:11" ht="47.25">
      <c r="A28" s="90"/>
      <c r="B28" s="90"/>
      <c r="C28" s="7" t="s">
        <v>21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10">
        <v>0</v>
      </c>
      <c r="J28" s="10">
        <v>0</v>
      </c>
      <c r="K28" s="10">
        <v>0</v>
      </c>
    </row>
    <row r="29" spans="1:11" ht="47.25">
      <c r="A29" s="90"/>
      <c r="B29" s="91"/>
      <c r="C29" s="7" t="s">
        <v>22</v>
      </c>
      <c r="D29" s="8">
        <f t="shared" si="3"/>
        <v>0</v>
      </c>
      <c r="E29" s="8">
        <f t="shared" si="3"/>
        <v>0</v>
      </c>
      <c r="F29" s="8">
        <f t="shared" si="3"/>
        <v>0</v>
      </c>
      <c r="G29" s="8">
        <f t="shared" si="3"/>
        <v>0</v>
      </c>
      <c r="H29" s="8">
        <f t="shared" si="3"/>
        <v>0</v>
      </c>
      <c r="I29" s="10">
        <v>0</v>
      </c>
      <c r="J29" s="10">
        <v>0</v>
      </c>
      <c r="K29" s="10">
        <v>0</v>
      </c>
    </row>
    <row r="30" spans="1:11">
      <c r="A30" s="90"/>
      <c r="B30" s="89" t="s">
        <v>27</v>
      </c>
      <c r="C30" s="7" t="s">
        <v>18</v>
      </c>
      <c r="D30" s="8">
        <f>D31+D32+D33+D34</f>
        <v>210</v>
      </c>
      <c r="E30" s="8">
        <f>E31+E32+E33+E34</f>
        <v>0</v>
      </c>
      <c r="F30" s="8">
        <f>F31+F32+F33+F34</f>
        <v>0</v>
      </c>
      <c r="G30" s="8">
        <f>G31+G32+G33+G34</f>
        <v>0</v>
      </c>
      <c r="H30" s="8">
        <f>H31+H32+H33+H34</f>
        <v>0</v>
      </c>
      <c r="I30" s="10">
        <f>G30/D30*100</f>
        <v>0</v>
      </c>
      <c r="J30" s="10">
        <v>0</v>
      </c>
      <c r="K30" s="10">
        <v>0</v>
      </c>
    </row>
    <row r="31" spans="1:11" ht="31.5">
      <c r="A31" s="90"/>
      <c r="B31" s="90"/>
      <c r="C31" s="7" t="s">
        <v>19</v>
      </c>
      <c r="D31" s="8">
        <f>D57</f>
        <v>0</v>
      </c>
      <c r="E31" s="8">
        <f>E57</f>
        <v>0</v>
      </c>
      <c r="F31" s="8">
        <f>F57</f>
        <v>0</v>
      </c>
      <c r="G31" s="8">
        <f>G57</f>
        <v>0</v>
      </c>
      <c r="H31" s="8">
        <f>H57</f>
        <v>0</v>
      </c>
      <c r="I31" s="10">
        <v>0</v>
      </c>
      <c r="J31" s="10">
        <v>0</v>
      </c>
      <c r="K31" s="10">
        <v>0</v>
      </c>
    </row>
    <row r="32" spans="1:11" ht="31.5">
      <c r="A32" s="90"/>
      <c r="B32" s="90"/>
      <c r="C32" s="11" t="s">
        <v>20</v>
      </c>
      <c r="D32" s="8">
        <f t="shared" ref="D32:H34" si="4">D58</f>
        <v>0</v>
      </c>
      <c r="E32" s="8">
        <f t="shared" si="4"/>
        <v>0</v>
      </c>
      <c r="F32" s="8">
        <f t="shared" si="4"/>
        <v>0</v>
      </c>
      <c r="G32" s="8">
        <f t="shared" si="4"/>
        <v>0</v>
      </c>
      <c r="H32" s="8">
        <f t="shared" si="4"/>
        <v>0</v>
      </c>
      <c r="I32" s="10">
        <v>0</v>
      </c>
      <c r="J32" s="10">
        <v>0</v>
      </c>
      <c r="K32" s="10">
        <v>0</v>
      </c>
    </row>
    <row r="33" spans="1:11" ht="47.25">
      <c r="A33" s="90"/>
      <c r="B33" s="90"/>
      <c r="C33" s="7" t="s">
        <v>21</v>
      </c>
      <c r="D33" s="8">
        <f t="shared" si="4"/>
        <v>0</v>
      </c>
      <c r="E33" s="8">
        <f t="shared" si="4"/>
        <v>0</v>
      </c>
      <c r="F33" s="8">
        <f t="shared" si="4"/>
        <v>0</v>
      </c>
      <c r="G33" s="8">
        <f t="shared" si="4"/>
        <v>0</v>
      </c>
      <c r="H33" s="8">
        <f t="shared" si="4"/>
        <v>0</v>
      </c>
      <c r="I33" s="10">
        <v>0</v>
      </c>
      <c r="J33" s="10">
        <v>0</v>
      </c>
      <c r="K33" s="10">
        <v>0</v>
      </c>
    </row>
    <row r="34" spans="1:11" ht="47.25">
      <c r="A34" s="91"/>
      <c r="B34" s="91"/>
      <c r="C34" s="7" t="s">
        <v>22</v>
      </c>
      <c r="D34" s="8">
        <f t="shared" si="4"/>
        <v>210</v>
      </c>
      <c r="E34" s="8">
        <f t="shared" si="4"/>
        <v>0</v>
      </c>
      <c r="F34" s="8">
        <f t="shared" si="4"/>
        <v>0</v>
      </c>
      <c r="G34" s="8">
        <f t="shared" si="4"/>
        <v>0</v>
      </c>
      <c r="H34" s="8">
        <f t="shared" si="4"/>
        <v>0</v>
      </c>
      <c r="I34" s="10">
        <f>G34/D34*100</f>
        <v>0</v>
      </c>
      <c r="J34" s="10" t="s">
        <v>28</v>
      </c>
      <c r="K34" s="10">
        <v>0</v>
      </c>
    </row>
    <row r="35" spans="1:11">
      <c r="A35" s="89" t="s">
        <v>29</v>
      </c>
      <c r="B35" s="89" t="s">
        <v>30</v>
      </c>
      <c r="C35" s="7" t="s">
        <v>18</v>
      </c>
      <c r="D35" s="8">
        <f>D36+D37+D38+D39</f>
        <v>590</v>
      </c>
      <c r="E35" s="8">
        <f>E36+E37+E38+E39</f>
        <v>380</v>
      </c>
      <c r="F35" s="8">
        <f>F36+F37+F38+F39</f>
        <v>280</v>
      </c>
      <c r="G35" s="8">
        <f>G36+G37+G38+G39</f>
        <v>70</v>
      </c>
      <c r="H35" s="8">
        <f>H36+H37+H38+H39</f>
        <v>70</v>
      </c>
      <c r="I35" s="10">
        <f>G35/D35*100</f>
        <v>11.864406779661017</v>
      </c>
      <c r="J35" s="10">
        <f>G35/E35*100</f>
        <v>18.421052631578945</v>
      </c>
      <c r="K35" s="10">
        <f>G35/F35*100</f>
        <v>25</v>
      </c>
    </row>
    <row r="36" spans="1:11" ht="31.5">
      <c r="A36" s="90"/>
      <c r="B36" s="90"/>
      <c r="C36" s="7" t="s">
        <v>19</v>
      </c>
      <c r="D36" s="8">
        <f>D42+D47+D52+D57</f>
        <v>380</v>
      </c>
      <c r="E36" s="8">
        <f t="shared" ref="E36:H39" si="5">E42+E47+E52+E57</f>
        <v>380</v>
      </c>
      <c r="F36" s="8">
        <f t="shared" si="5"/>
        <v>280</v>
      </c>
      <c r="G36" s="8">
        <f t="shared" si="5"/>
        <v>70</v>
      </c>
      <c r="H36" s="8">
        <f t="shared" si="5"/>
        <v>70</v>
      </c>
      <c r="I36" s="10">
        <f>G36/D36*100</f>
        <v>18.421052631578945</v>
      </c>
      <c r="J36" s="10">
        <f>G36/E36*100</f>
        <v>18.421052631578945</v>
      </c>
      <c r="K36" s="10">
        <f>G36/F36*100</f>
        <v>25</v>
      </c>
    </row>
    <row r="37" spans="1:11" ht="31.5">
      <c r="A37" s="90"/>
      <c r="B37" s="90"/>
      <c r="C37" s="11" t="s">
        <v>20</v>
      </c>
      <c r="D37" s="8">
        <f>D43+D48+D53+D58</f>
        <v>0</v>
      </c>
      <c r="E37" s="8">
        <f t="shared" si="5"/>
        <v>0</v>
      </c>
      <c r="F37" s="8">
        <f t="shared" si="5"/>
        <v>0</v>
      </c>
      <c r="G37" s="8">
        <f t="shared" si="5"/>
        <v>0</v>
      </c>
      <c r="H37" s="8">
        <f t="shared" si="5"/>
        <v>0</v>
      </c>
      <c r="I37" s="10">
        <v>0</v>
      </c>
      <c r="J37" s="10">
        <v>0</v>
      </c>
      <c r="K37" s="10">
        <v>0</v>
      </c>
    </row>
    <row r="38" spans="1:11" ht="47.25">
      <c r="A38" s="90"/>
      <c r="B38" s="90"/>
      <c r="C38" s="7" t="s">
        <v>21</v>
      </c>
      <c r="D38" s="8">
        <f>D44+D49+D54+D59</f>
        <v>0</v>
      </c>
      <c r="E38" s="8">
        <f t="shared" si="5"/>
        <v>0</v>
      </c>
      <c r="F38" s="8">
        <f t="shared" si="5"/>
        <v>0</v>
      </c>
      <c r="G38" s="8">
        <f t="shared" si="5"/>
        <v>0</v>
      </c>
      <c r="H38" s="8">
        <f t="shared" si="5"/>
        <v>0</v>
      </c>
      <c r="I38" s="10">
        <v>0</v>
      </c>
      <c r="J38" s="10">
        <v>0</v>
      </c>
      <c r="K38" s="10">
        <v>0</v>
      </c>
    </row>
    <row r="39" spans="1:11" ht="47.25">
      <c r="A39" s="90"/>
      <c r="B39" s="91"/>
      <c r="C39" s="7" t="s">
        <v>22</v>
      </c>
      <c r="D39" s="8">
        <f>D45+D50+D55+D60</f>
        <v>210</v>
      </c>
      <c r="E39" s="8">
        <f t="shared" si="5"/>
        <v>0</v>
      </c>
      <c r="F39" s="8">
        <f t="shared" si="5"/>
        <v>0</v>
      </c>
      <c r="G39" s="8">
        <f t="shared" si="5"/>
        <v>0</v>
      </c>
      <c r="H39" s="8">
        <f t="shared" si="5"/>
        <v>0</v>
      </c>
      <c r="I39" s="10">
        <f>G39/D39*100</f>
        <v>0</v>
      </c>
      <c r="J39" s="10">
        <v>0</v>
      </c>
      <c r="K39" s="10">
        <v>0</v>
      </c>
    </row>
    <row r="40" spans="1:11">
      <c r="A40" s="90"/>
      <c r="B40" s="85" t="s">
        <v>23</v>
      </c>
      <c r="C40" s="86"/>
      <c r="D40" s="86"/>
      <c r="E40" s="86"/>
      <c r="F40" s="86"/>
      <c r="G40" s="86"/>
      <c r="H40" s="86"/>
      <c r="I40" s="86"/>
      <c r="J40" s="86"/>
      <c r="K40" s="87"/>
    </row>
    <row r="41" spans="1:11">
      <c r="A41" s="90"/>
      <c r="B41" s="84" t="s">
        <v>31</v>
      </c>
      <c r="C41" s="7" t="s">
        <v>18</v>
      </c>
      <c r="D41" s="8">
        <f>D42+D43+D44+D45</f>
        <v>200</v>
      </c>
      <c r="E41" s="8">
        <f>E42+E43+E44+E45</f>
        <v>200</v>
      </c>
      <c r="F41" s="8">
        <f>F42+F43+F44+F45</f>
        <v>200</v>
      </c>
      <c r="G41" s="8">
        <f>G42+G43+G44+G45</f>
        <v>70</v>
      </c>
      <c r="H41" s="8">
        <f>H42+H43+H44+H45</f>
        <v>70</v>
      </c>
      <c r="I41" s="10">
        <f>G41/D41*100</f>
        <v>35</v>
      </c>
      <c r="J41" s="10">
        <f>G41/E41*100</f>
        <v>35</v>
      </c>
      <c r="K41" s="10">
        <f>G41/F41*100</f>
        <v>35</v>
      </c>
    </row>
    <row r="42" spans="1:11" ht="31.5">
      <c r="A42" s="90"/>
      <c r="B42" s="84"/>
      <c r="C42" s="7" t="s">
        <v>19</v>
      </c>
      <c r="D42" s="8">
        <f>D120+D206</f>
        <v>200</v>
      </c>
      <c r="E42" s="8">
        <f t="shared" ref="E42:H45" si="6">E120+E206</f>
        <v>200</v>
      </c>
      <c r="F42" s="8">
        <f t="shared" si="6"/>
        <v>200</v>
      </c>
      <c r="G42" s="8">
        <f t="shared" si="6"/>
        <v>70</v>
      </c>
      <c r="H42" s="8">
        <f t="shared" si="6"/>
        <v>70</v>
      </c>
      <c r="I42" s="10">
        <f>G42/D42*100</f>
        <v>35</v>
      </c>
      <c r="J42" s="10">
        <f>G42/E42*100</f>
        <v>35</v>
      </c>
      <c r="K42" s="10">
        <f>G42/F42*100</f>
        <v>35</v>
      </c>
    </row>
    <row r="43" spans="1:11" ht="31.5">
      <c r="A43" s="90"/>
      <c r="B43" s="84"/>
      <c r="C43" s="11" t="s">
        <v>20</v>
      </c>
      <c r="D43" s="8">
        <f>D121+D207</f>
        <v>0</v>
      </c>
      <c r="E43" s="8">
        <f t="shared" si="6"/>
        <v>0</v>
      </c>
      <c r="F43" s="8">
        <f t="shared" si="6"/>
        <v>0</v>
      </c>
      <c r="G43" s="8">
        <f t="shared" si="6"/>
        <v>0</v>
      </c>
      <c r="H43" s="8">
        <f t="shared" si="6"/>
        <v>0</v>
      </c>
      <c r="I43" s="10">
        <v>0</v>
      </c>
      <c r="J43" s="10">
        <v>0</v>
      </c>
      <c r="K43" s="10">
        <v>0</v>
      </c>
    </row>
    <row r="44" spans="1:11" ht="47.25">
      <c r="A44" s="90"/>
      <c r="B44" s="84"/>
      <c r="C44" s="7" t="s">
        <v>21</v>
      </c>
      <c r="D44" s="8">
        <f>D122+D208</f>
        <v>0</v>
      </c>
      <c r="E44" s="8">
        <f t="shared" si="6"/>
        <v>0</v>
      </c>
      <c r="F44" s="8">
        <f t="shared" si="6"/>
        <v>0</v>
      </c>
      <c r="G44" s="8">
        <f t="shared" si="6"/>
        <v>0</v>
      </c>
      <c r="H44" s="8">
        <f t="shared" si="6"/>
        <v>0</v>
      </c>
      <c r="I44" s="10">
        <v>0</v>
      </c>
      <c r="J44" s="10">
        <v>0</v>
      </c>
      <c r="K44" s="10">
        <v>0</v>
      </c>
    </row>
    <row r="45" spans="1:11" ht="47.25">
      <c r="A45" s="90"/>
      <c r="B45" s="84"/>
      <c r="C45" s="7" t="s">
        <v>22</v>
      </c>
      <c r="D45" s="8">
        <f>D123+D209</f>
        <v>0</v>
      </c>
      <c r="E45" s="8">
        <f t="shared" si="6"/>
        <v>0</v>
      </c>
      <c r="F45" s="8">
        <f t="shared" si="6"/>
        <v>0</v>
      </c>
      <c r="G45" s="8">
        <f t="shared" si="6"/>
        <v>0</v>
      </c>
      <c r="H45" s="8">
        <f t="shared" si="6"/>
        <v>0</v>
      </c>
      <c r="I45" s="10">
        <v>0</v>
      </c>
      <c r="J45" s="10">
        <v>0</v>
      </c>
      <c r="K45" s="10">
        <v>0</v>
      </c>
    </row>
    <row r="46" spans="1:11">
      <c r="A46" s="90"/>
      <c r="B46" s="89" t="s">
        <v>25</v>
      </c>
      <c r="C46" s="7" t="s">
        <v>18</v>
      </c>
      <c r="D46" s="8">
        <f>D47+D48+D49+D50</f>
        <v>180</v>
      </c>
      <c r="E46" s="8">
        <f>E47+E48+E49+E50</f>
        <v>180</v>
      </c>
      <c r="F46" s="8">
        <f>F47+F48+F49+F50</f>
        <v>80</v>
      </c>
      <c r="G46" s="8">
        <f>G47+G48+G49+G50</f>
        <v>0</v>
      </c>
      <c r="H46" s="8">
        <f>H47+H48+H49+H50</f>
        <v>0</v>
      </c>
      <c r="I46" s="10">
        <f>G46/D46*100</f>
        <v>0</v>
      </c>
      <c r="J46" s="10">
        <f>G46/E46*100</f>
        <v>0</v>
      </c>
      <c r="K46" s="10">
        <f>G46/F46*100</f>
        <v>0</v>
      </c>
    </row>
    <row r="47" spans="1:11" ht="31.5">
      <c r="A47" s="90"/>
      <c r="B47" s="90"/>
      <c r="C47" s="7" t="s">
        <v>19</v>
      </c>
      <c r="D47" s="8">
        <f t="shared" ref="D47:H50" si="7">D69+D125+D211</f>
        <v>180</v>
      </c>
      <c r="E47" s="8">
        <f t="shared" si="7"/>
        <v>180</v>
      </c>
      <c r="F47" s="8">
        <f t="shared" si="7"/>
        <v>80</v>
      </c>
      <c r="G47" s="8">
        <f t="shared" si="7"/>
        <v>0</v>
      </c>
      <c r="H47" s="8">
        <f t="shared" si="7"/>
        <v>0</v>
      </c>
      <c r="I47" s="10">
        <f>G47/D47*100</f>
        <v>0</v>
      </c>
      <c r="J47" s="10">
        <f>G47/E47*100</f>
        <v>0</v>
      </c>
      <c r="K47" s="10">
        <f>G47/F47*100</f>
        <v>0</v>
      </c>
    </row>
    <row r="48" spans="1:11" ht="31.5">
      <c r="A48" s="90"/>
      <c r="B48" s="90"/>
      <c r="C48" s="11" t="s">
        <v>20</v>
      </c>
      <c r="D48" s="8">
        <f t="shared" si="7"/>
        <v>0</v>
      </c>
      <c r="E48" s="8">
        <f t="shared" si="7"/>
        <v>0</v>
      </c>
      <c r="F48" s="8">
        <f t="shared" si="7"/>
        <v>0</v>
      </c>
      <c r="G48" s="8">
        <f t="shared" si="7"/>
        <v>0</v>
      </c>
      <c r="H48" s="8">
        <f t="shared" si="7"/>
        <v>0</v>
      </c>
      <c r="I48" s="10">
        <v>0</v>
      </c>
      <c r="J48" s="10">
        <v>0</v>
      </c>
      <c r="K48" s="10">
        <v>0</v>
      </c>
    </row>
    <row r="49" spans="1:11" ht="47.25">
      <c r="A49" s="90"/>
      <c r="B49" s="90"/>
      <c r="C49" s="7" t="s">
        <v>21</v>
      </c>
      <c r="D49" s="8">
        <f t="shared" si="7"/>
        <v>0</v>
      </c>
      <c r="E49" s="8">
        <f t="shared" si="7"/>
        <v>0</v>
      </c>
      <c r="F49" s="8">
        <f t="shared" si="7"/>
        <v>0</v>
      </c>
      <c r="G49" s="8">
        <f t="shared" si="7"/>
        <v>0</v>
      </c>
      <c r="H49" s="8">
        <f t="shared" si="7"/>
        <v>0</v>
      </c>
      <c r="I49" s="10">
        <v>0</v>
      </c>
      <c r="J49" s="10">
        <v>0</v>
      </c>
      <c r="K49" s="10">
        <v>0</v>
      </c>
    </row>
    <row r="50" spans="1:11" ht="47.25">
      <c r="A50" s="90"/>
      <c r="B50" s="91"/>
      <c r="C50" s="7" t="s">
        <v>22</v>
      </c>
      <c r="D50" s="8">
        <f t="shared" si="7"/>
        <v>0</v>
      </c>
      <c r="E50" s="8">
        <f t="shared" si="7"/>
        <v>0</v>
      </c>
      <c r="F50" s="8">
        <f t="shared" si="7"/>
        <v>0</v>
      </c>
      <c r="G50" s="8">
        <f t="shared" si="7"/>
        <v>0</v>
      </c>
      <c r="H50" s="8">
        <f t="shared" si="7"/>
        <v>0</v>
      </c>
      <c r="I50" s="10">
        <v>0</v>
      </c>
      <c r="J50" s="10">
        <v>0</v>
      </c>
      <c r="K50" s="10">
        <v>0</v>
      </c>
    </row>
    <row r="51" spans="1:11">
      <c r="A51" s="90"/>
      <c r="B51" s="84" t="s">
        <v>26</v>
      </c>
      <c r="C51" s="7" t="s">
        <v>18</v>
      </c>
      <c r="D51" s="8">
        <f>D52+D53+D54+D55</f>
        <v>0</v>
      </c>
      <c r="E51" s="8">
        <f>E52+E53+E54+E55</f>
        <v>0</v>
      </c>
      <c r="F51" s="8">
        <f>F52+F53+F54+F55</f>
        <v>0</v>
      </c>
      <c r="G51" s="8">
        <f>G52+G53+G54+G55</f>
        <v>0</v>
      </c>
      <c r="H51" s="8">
        <f>H52+H53+H54+H55</f>
        <v>0</v>
      </c>
      <c r="I51" s="10">
        <v>0</v>
      </c>
      <c r="J51" s="10">
        <v>0</v>
      </c>
      <c r="K51" s="10">
        <v>0</v>
      </c>
    </row>
    <row r="52" spans="1:11" ht="31.5">
      <c r="A52" s="90"/>
      <c r="B52" s="84"/>
      <c r="C52" s="7" t="s">
        <v>19</v>
      </c>
      <c r="D52" s="8">
        <f t="shared" ref="D52:H55" si="8">D74+D130+D216+D292+D333</f>
        <v>0</v>
      </c>
      <c r="E52" s="8">
        <f t="shared" si="8"/>
        <v>0</v>
      </c>
      <c r="F52" s="8">
        <f t="shared" si="8"/>
        <v>0</v>
      </c>
      <c r="G52" s="8">
        <f t="shared" si="8"/>
        <v>0</v>
      </c>
      <c r="H52" s="8">
        <f t="shared" si="8"/>
        <v>0</v>
      </c>
      <c r="I52" s="10">
        <v>0</v>
      </c>
      <c r="J52" s="10">
        <v>0</v>
      </c>
      <c r="K52" s="10">
        <v>0</v>
      </c>
    </row>
    <row r="53" spans="1:11" ht="31.5">
      <c r="A53" s="90"/>
      <c r="B53" s="84"/>
      <c r="C53" s="11" t="s">
        <v>20</v>
      </c>
      <c r="D53" s="8">
        <f t="shared" si="8"/>
        <v>0</v>
      </c>
      <c r="E53" s="8">
        <f t="shared" si="8"/>
        <v>0</v>
      </c>
      <c r="F53" s="8">
        <f t="shared" si="8"/>
        <v>0</v>
      </c>
      <c r="G53" s="8">
        <f t="shared" si="8"/>
        <v>0</v>
      </c>
      <c r="H53" s="8">
        <f t="shared" si="8"/>
        <v>0</v>
      </c>
      <c r="I53" s="10">
        <v>0</v>
      </c>
      <c r="J53" s="10">
        <v>0</v>
      </c>
      <c r="K53" s="10">
        <v>0</v>
      </c>
    </row>
    <row r="54" spans="1:11" ht="47.25">
      <c r="A54" s="90"/>
      <c r="B54" s="84"/>
      <c r="C54" s="7" t="s">
        <v>21</v>
      </c>
      <c r="D54" s="8">
        <f t="shared" si="8"/>
        <v>0</v>
      </c>
      <c r="E54" s="8">
        <f t="shared" si="8"/>
        <v>0</v>
      </c>
      <c r="F54" s="8">
        <f t="shared" si="8"/>
        <v>0</v>
      </c>
      <c r="G54" s="8">
        <f t="shared" si="8"/>
        <v>0</v>
      </c>
      <c r="H54" s="8">
        <f t="shared" si="8"/>
        <v>0</v>
      </c>
      <c r="I54" s="10">
        <v>0</v>
      </c>
      <c r="J54" s="10">
        <v>0</v>
      </c>
      <c r="K54" s="10">
        <v>0</v>
      </c>
    </row>
    <row r="55" spans="1:11" ht="47.25">
      <c r="A55" s="90"/>
      <c r="B55" s="84"/>
      <c r="C55" s="7" t="s">
        <v>22</v>
      </c>
      <c r="D55" s="8">
        <f t="shared" si="8"/>
        <v>0</v>
      </c>
      <c r="E55" s="8">
        <f t="shared" si="8"/>
        <v>0</v>
      </c>
      <c r="F55" s="8">
        <f t="shared" si="8"/>
        <v>0</v>
      </c>
      <c r="G55" s="8">
        <f t="shared" si="8"/>
        <v>0</v>
      </c>
      <c r="H55" s="8">
        <f t="shared" si="8"/>
        <v>0</v>
      </c>
      <c r="I55" s="10">
        <v>0</v>
      </c>
      <c r="J55" s="10">
        <v>0</v>
      </c>
      <c r="K55" s="10">
        <v>0</v>
      </c>
    </row>
    <row r="56" spans="1:11">
      <c r="A56" s="90"/>
      <c r="B56" s="89" t="s">
        <v>27</v>
      </c>
      <c r="C56" s="7" t="s">
        <v>18</v>
      </c>
      <c r="D56" s="8">
        <f>D57+D58+D59+D60</f>
        <v>210</v>
      </c>
      <c r="E56" s="8">
        <f>E57+E58+E59+E60</f>
        <v>0</v>
      </c>
      <c r="F56" s="8">
        <f>F57+F58+F59+F60</f>
        <v>0</v>
      </c>
      <c r="G56" s="8">
        <f>G57+G58+G59+G60</f>
        <v>0</v>
      </c>
      <c r="H56" s="8">
        <f>H57+H58+H59+H60</f>
        <v>0</v>
      </c>
      <c r="I56" s="10">
        <f>G56/D56*100</f>
        <v>0</v>
      </c>
      <c r="J56" s="10">
        <v>0</v>
      </c>
      <c r="K56" s="10">
        <v>0</v>
      </c>
    </row>
    <row r="57" spans="1:11" ht="31.5">
      <c r="A57" s="90"/>
      <c r="B57" s="90"/>
      <c r="C57" s="7" t="s">
        <v>19</v>
      </c>
      <c r="D57" s="8">
        <f>D135+D297</f>
        <v>0</v>
      </c>
      <c r="E57" s="8">
        <f t="shared" ref="E57:H59" si="9">E135+E297</f>
        <v>0</v>
      </c>
      <c r="F57" s="8">
        <f t="shared" si="9"/>
        <v>0</v>
      </c>
      <c r="G57" s="8">
        <f t="shared" si="9"/>
        <v>0</v>
      </c>
      <c r="H57" s="8">
        <f t="shared" si="9"/>
        <v>0</v>
      </c>
      <c r="I57" s="10">
        <v>0</v>
      </c>
      <c r="J57" s="10">
        <v>0</v>
      </c>
      <c r="K57" s="10">
        <v>0</v>
      </c>
    </row>
    <row r="58" spans="1:11" ht="31.5">
      <c r="A58" s="90"/>
      <c r="B58" s="90"/>
      <c r="C58" s="11" t="s">
        <v>20</v>
      </c>
      <c r="D58" s="8">
        <f>D136+D298</f>
        <v>0</v>
      </c>
      <c r="E58" s="8">
        <f t="shared" si="9"/>
        <v>0</v>
      </c>
      <c r="F58" s="8">
        <f t="shared" si="9"/>
        <v>0</v>
      </c>
      <c r="G58" s="8">
        <f t="shared" si="9"/>
        <v>0</v>
      </c>
      <c r="H58" s="8">
        <f t="shared" si="9"/>
        <v>0</v>
      </c>
      <c r="I58" s="10">
        <v>0</v>
      </c>
      <c r="J58" s="10">
        <v>0</v>
      </c>
      <c r="K58" s="10">
        <v>0</v>
      </c>
    </row>
    <row r="59" spans="1:11" ht="47.25">
      <c r="A59" s="90"/>
      <c r="B59" s="90"/>
      <c r="C59" s="7" t="s">
        <v>21</v>
      </c>
      <c r="D59" s="8">
        <f>D137+D299</f>
        <v>0</v>
      </c>
      <c r="E59" s="8">
        <f t="shared" si="9"/>
        <v>0</v>
      </c>
      <c r="F59" s="8">
        <f t="shared" si="9"/>
        <v>0</v>
      </c>
      <c r="G59" s="8">
        <f t="shared" si="9"/>
        <v>0</v>
      </c>
      <c r="H59" s="8">
        <f t="shared" si="9"/>
        <v>0</v>
      </c>
      <c r="I59" s="10">
        <v>0</v>
      </c>
      <c r="J59" s="10">
        <v>0</v>
      </c>
      <c r="K59" s="10">
        <v>0</v>
      </c>
    </row>
    <row r="60" spans="1:11" ht="47.25">
      <c r="A60" s="91"/>
      <c r="B60" s="91"/>
      <c r="C60" s="7" t="s">
        <v>22</v>
      </c>
      <c r="D60" s="8">
        <f>D138+D300</f>
        <v>210</v>
      </c>
      <c r="E60" s="8">
        <f>E138+E300+E66</f>
        <v>0</v>
      </c>
      <c r="F60" s="8">
        <f>F138+F300+F66</f>
        <v>0</v>
      </c>
      <c r="G60" s="8">
        <f>G138+G300</f>
        <v>0</v>
      </c>
      <c r="H60" s="8">
        <f>H138+H300</f>
        <v>0</v>
      </c>
      <c r="I60" s="10">
        <f>G60/D60*100</f>
        <v>0</v>
      </c>
      <c r="J60" s="10">
        <v>0</v>
      </c>
      <c r="K60" s="10">
        <v>0</v>
      </c>
    </row>
    <row r="61" spans="1:11">
      <c r="A61" s="84"/>
      <c r="B61" s="84"/>
      <c r="C61" s="84"/>
      <c r="D61" s="84"/>
      <c r="E61" s="84"/>
      <c r="F61" s="84"/>
      <c r="G61" s="12"/>
      <c r="H61" s="12"/>
      <c r="I61" s="13"/>
      <c r="J61" s="13"/>
      <c r="K61" s="13"/>
    </row>
    <row r="62" spans="1:11">
      <c r="A62" s="59" t="s">
        <v>32</v>
      </c>
      <c r="B62" s="84" t="s">
        <v>30</v>
      </c>
      <c r="C62" s="7" t="s">
        <v>18</v>
      </c>
      <c r="D62" s="8">
        <f>D63+D64+D65+D66</f>
        <v>10</v>
      </c>
      <c r="E62" s="8">
        <f>E63+E64+E65+E66</f>
        <v>10</v>
      </c>
      <c r="F62" s="8">
        <f>F63+F64+F65+F66</f>
        <v>10</v>
      </c>
      <c r="G62" s="8">
        <f>G63+G64+G65+G66</f>
        <v>0</v>
      </c>
      <c r="H62" s="8">
        <f>H63+H64+H65+H66</f>
        <v>0</v>
      </c>
      <c r="I62" s="10">
        <f>G62/D62*100</f>
        <v>0</v>
      </c>
      <c r="J62" s="10">
        <f>G62/E62*100</f>
        <v>0</v>
      </c>
      <c r="K62" s="10">
        <f>G62/F62*100</f>
        <v>0</v>
      </c>
    </row>
    <row r="63" spans="1:11" ht="31.5">
      <c r="A63" s="60"/>
      <c r="B63" s="84"/>
      <c r="C63" s="7" t="s">
        <v>19</v>
      </c>
      <c r="D63" s="14">
        <f>D69+D74</f>
        <v>10</v>
      </c>
      <c r="E63" s="14">
        <f>E69+E74</f>
        <v>10</v>
      </c>
      <c r="F63" s="14">
        <f>F69+F74</f>
        <v>10</v>
      </c>
      <c r="G63" s="14">
        <f>G69+G74</f>
        <v>0</v>
      </c>
      <c r="H63" s="14">
        <f>H69+H74</f>
        <v>0</v>
      </c>
      <c r="I63" s="10">
        <f>G63/D63*100</f>
        <v>0</v>
      </c>
      <c r="J63" s="10">
        <f>G63/E63*100</f>
        <v>0</v>
      </c>
      <c r="K63" s="10">
        <f>G63/F63*100</f>
        <v>0</v>
      </c>
    </row>
    <row r="64" spans="1:11" ht="47.25">
      <c r="A64" s="60"/>
      <c r="B64" s="84"/>
      <c r="C64" s="11" t="s">
        <v>33</v>
      </c>
      <c r="D64" s="14">
        <f t="shared" ref="D64:H66" si="10">D70+D75</f>
        <v>0</v>
      </c>
      <c r="E64" s="14">
        <f t="shared" si="10"/>
        <v>0</v>
      </c>
      <c r="F64" s="14">
        <f t="shared" si="10"/>
        <v>0</v>
      </c>
      <c r="G64" s="14">
        <f t="shared" si="10"/>
        <v>0</v>
      </c>
      <c r="H64" s="14">
        <f t="shared" si="10"/>
        <v>0</v>
      </c>
      <c r="I64" s="10">
        <v>0</v>
      </c>
      <c r="J64" s="10">
        <v>0</v>
      </c>
      <c r="K64" s="10">
        <v>0</v>
      </c>
    </row>
    <row r="65" spans="1:13" ht="47.25">
      <c r="A65" s="60"/>
      <c r="B65" s="84"/>
      <c r="C65" s="7" t="s">
        <v>21</v>
      </c>
      <c r="D65" s="14">
        <f t="shared" si="10"/>
        <v>0</v>
      </c>
      <c r="E65" s="14">
        <f t="shared" si="10"/>
        <v>0</v>
      </c>
      <c r="F65" s="14">
        <f t="shared" si="10"/>
        <v>0</v>
      </c>
      <c r="G65" s="14">
        <f t="shared" si="10"/>
        <v>0</v>
      </c>
      <c r="H65" s="14">
        <f t="shared" si="10"/>
        <v>0</v>
      </c>
      <c r="I65" s="10">
        <v>0</v>
      </c>
      <c r="J65" s="10">
        <v>0</v>
      </c>
      <c r="K65" s="10">
        <v>0</v>
      </c>
      <c r="M65" s="15"/>
    </row>
    <row r="66" spans="1:13" ht="165" customHeight="1">
      <c r="A66" s="60"/>
      <c r="B66" s="84"/>
      <c r="C66" s="7" t="s">
        <v>22</v>
      </c>
      <c r="D66" s="14">
        <f>D82</f>
        <v>0</v>
      </c>
      <c r="E66" s="14">
        <f t="shared" si="10"/>
        <v>0</v>
      </c>
      <c r="F66" s="14">
        <f t="shared" si="10"/>
        <v>0</v>
      </c>
      <c r="G66" s="14">
        <f t="shared" si="10"/>
        <v>0</v>
      </c>
      <c r="H66" s="14">
        <f t="shared" si="10"/>
        <v>0</v>
      </c>
      <c r="I66" s="10">
        <v>0</v>
      </c>
      <c r="J66" s="10">
        <v>0</v>
      </c>
      <c r="K66" s="10">
        <v>0</v>
      </c>
    </row>
    <row r="67" spans="1:13">
      <c r="A67" s="60"/>
      <c r="B67" s="85" t="s">
        <v>23</v>
      </c>
      <c r="C67" s="86"/>
      <c r="D67" s="86"/>
      <c r="E67" s="86"/>
      <c r="F67" s="86"/>
      <c r="G67" s="86"/>
      <c r="H67" s="86"/>
      <c r="I67" s="86"/>
      <c r="J67" s="86"/>
      <c r="K67" s="87"/>
    </row>
    <row r="68" spans="1:13">
      <c r="A68" s="60"/>
      <c r="B68" s="88" t="s">
        <v>34</v>
      </c>
      <c r="C68" s="7" t="s">
        <v>18</v>
      </c>
      <c r="D68" s="8">
        <f>D69+D70+D71+D72</f>
        <v>10</v>
      </c>
      <c r="E68" s="8">
        <f>E69+E70+E71+E72</f>
        <v>10</v>
      </c>
      <c r="F68" s="8">
        <f>F69+F70+F71+F72</f>
        <v>10</v>
      </c>
      <c r="G68" s="8">
        <f>G69+G70+G71+G72</f>
        <v>0</v>
      </c>
      <c r="H68" s="8">
        <f>H69+H70+H71+H72</f>
        <v>0</v>
      </c>
      <c r="I68" s="10">
        <f>G68/D68*100</f>
        <v>0</v>
      </c>
      <c r="J68" s="10">
        <f>G68/E68*100</f>
        <v>0</v>
      </c>
      <c r="K68" s="10">
        <f>G68/F68*100</f>
        <v>0</v>
      </c>
    </row>
    <row r="69" spans="1:13" ht="31.5">
      <c r="A69" s="60"/>
      <c r="B69" s="88"/>
      <c r="C69" s="7" t="s">
        <v>19</v>
      </c>
      <c r="D69" s="8">
        <f>D84+D94</f>
        <v>10</v>
      </c>
      <c r="E69" s="8">
        <f>E84+E94</f>
        <v>10</v>
      </c>
      <c r="F69" s="8">
        <f>F84+F94</f>
        <v>10</v>
      </c>
      <c r="G69" s="8">
        <f>G84+G94</f>
        <v>0</v>
      </c>
      <c r="H69" s="8">
        <f>H84+H94</f>
        <v>0</v>
      </c>
      <c r="I69" s="10">
        <f>G69/D69*100</f>
        <v>0</v>
      </c>
      <c r="J69" s="10">
        <f>G69/E69*100</f>
        <v>0</v>
      </c>
      <c r="K69" s="10">
        <f>G69/F69*100</f>
        <v>0</v>
      </c>
    </row>
    <row r="70" spans="1:13" ht="47.25">
      <c r="A70" s="60"/>
      <c r="B70" s="88"/>
      <c r="C70" s="7" t="s">
        <v>35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10">
        <v>0</v>
      </c>
      <c r="J70" s="10">
        <v>0</v>
      </c>
      <c r="K70" s="10">
        <v>0</v>
      </c>
    </row>
    <row r="71" spans="1:13" ht="47.25">
      <c r="A71" s="60"/>
      <c r="B71" s="88"/>
      <c r="C71" s="7" t="s">
        <v>21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10">
        <v>0</v>
      </c>
      <c r="J71" s="10">
        <v>0</v>
      </c>
      <c r="K71" s="10">
        <v>0</v>
      </c>
    </row>
    <row r="72" spans="1:13" ht="47.25">
      <c r="A72" s="60"/>
      <c r="B72" s="88"/>
      <c r="C72" s="7" t="s">
        <v>36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10">
        <v>0</v>
      </c>
      <c r="J72" s="10">
        <v>0</v>
      </c>
      <c r="K72" s="10">
        <v>0</v>
      </c>
    </row>
    <row r="73" spans="1:13">
      <c r="A73" s="60"/>
      <c r="B73" s="89" t="s">
        <v>37</v>
      </c>
      <c r="C73" s="7" t="s">
        <v>18</v>
      </c>
      <c r="D73" s="8">
        <f>D74+D75+D76+D77</f>
        <v>0</v>
      </c>
      <c r="E73" s="8">
        <f>E74+E75+E76+E77</f>
        <v>0</v>
      </c>
      <c r="F73" s="8">
        <f>F74+F75+F76+F77</f>
        <v>0</v>
      </c>
      <c r="G73" s="8">
        <f>G74+G75+G76+G77</f>
        <v>0</v>
      </c>
      <c r="H73" s="8">
        <f>H74+H75+H76+H77</f>
        <v>0</v>
      </c>
      <c r="I73" s="10">
        <v>0</v>
      </c>
      <c r="J73" s="10">
        <v>0</v>
      </c>
      <c r="K73" s="10">
        <v>0</v>
      </c>
    </row>
    <row r="74" spans="1:13" ht="31.5">
      <c r="A74" s="60"/>
      <c r="B74" s="90"/>
      <c r="C74" s="7" t="s">
        <v>19</v>
      </c>
      <c r="D74" s="8">
        <f>D89+D109</f>
        <v>0</v>
      </c>
      <c r="E74" s="8">
        <f>E89+E109</f>
        <v>0</v>
      </c>
      <c r="F74" s="8">
        <f>F89+F109</f>
        <v>0</v>
      </c>
      <c r="G74" s="8">
        <f>G89+G109</f>
        <v>0</v>
      </c>
      <c r="H74" s="8">
        <f>H89+H109</f>
        <v>0</v>
      </c>
      <c r="I74" s="10">
        <v>0</v>
      </c>
      <c r="J74" s="10">
        <v>0</v>
      </c>
      <c r="K74" s="10">
        <v>0</v>
      </c>
    </row>
    <row r="75" spans="1:13" ht="47.25">
      <c r="A75" s="60"/>
      <c r="B75" s="90"/>
      <c r="C75" s="7" t="s">
        <v>35</v>
      </c>
      <c r="D75" s="8">
        <f t="shared" ref="D75:H77" si="11">D90+D110</f>
        <v>0</v>
      </c>
      <c r="E75" s="8">
        <f t="shared" si="11"/>
        <v>0</v>
      </c>
      <c r="F75" s="8">
        <f t="shared" si="11"/>
        <v>0</v>
      </c>
      <c r="G75" s="8">
        <f t="shared" si="11"/>
        <v>0</v>
      </c>
      <c r="H75" s="8">
        <f t="shared" si="11"/>
        <v>0</v>
      </c>
      <c r="I75" s="10">
        <v>0</v>
      </c>
      <c r="J75" s="10">
        <v>0</v>
      </c>
      <c r="K75" s="10">
        <v>0</v>
      </c>
    </row>
    <row r="76" spans="1:13" ht="47.25">
      <c r="A76" s="60"/>
      <c r="B76" s="90"/>
      <c r="C76" s="7" t="s">
        <v>21</v>
      </c>
      <c r="D76" s="8">
        <f t="shared" si="11"/>
        <v>0</v>
      </c>
      <c r="E76" s="8">
        <f t="shared" si="11"/>
        <v>0</v>
      </c>
      <c r="F76" s="8">
        <f t="shared" si="11"/>
        <v>0</v>
      </c>
      <c r="G76" s="8">
        <f t="shared" si="11"/>
        <v>0</v>
      </c>
      <c r="H76" s="8">
        <f t="shared" si="11"/>
        <v>0</v>
      </c>
      <c r="I76" s="10">
        <v>0</v>
      </c>
      <c r="J76" s="10">
        <v>0</v>
      </c>
      <c r="K76" s="10">
        <v>0</v>
      </c>
    </row>
    <row r="77" spans="1:13" ht="47.25">
      <c r="A77" s="60"/>
      <c r="B77" s="91"/>
      <c r="C77" s="7" t="s">
        <v>22</v>
      </c>
      <c r="D77" s="8">
        <f t="shared" si="11"/>
        <v>0</v>
      </c>
      <c r="E77" s="8">
        <f t="shared" si="11"/>
        <v>0</v>
      </c>
      <c r="F77" s="8">
        <f t="shared" si="11"/>
        <v>0</v>
      </c>
      <c r="G77" s="8">
        <f t="shared" si="11"/>
        <v>0</v>
      </c>
      <c r="H77" s="8">
        <f t="shared" si="11"/>
        <v>0</v>
      </c>
      <c r="I77" s="10">
        <v>0</v>
      </c>
      <c r="J77" s="10">
        <v>0</v>
      </c>
      <c r="K77" s="10">
        <v>0</v>
      </c>
    </row>
    <row r="78" spans="1:13">
      <c r="A78" s="60"/>
      <c r="B78" s="89" t="s">
        <v>38</v>
      </c>
      <c r="C78" s="7" t="s">
        <v>18</v>
      </c>
      <c r="D78" s="8">
        <f>D79+D80+D81+D82</f>
        <v>0</v>
      </c>
      <c r="E78" s="8">
        <f>E79+E80+E81+E82</f>
        <v>0</v>
      </c>
      <c r="F78" s="8">
        <f>F79+F80+F81+F82</f>
        <v>0</v>
      </c>
      <c r="G78" s="8">
        <f>G79+G80+G81+G82</f>
        <v>50</v>
      </c>
      <c r="H78" s="8">
        <f>H79+H80+H81+H82</f>
        <v>50</v>
      </c>
      <c r="I78" s="10">
        <v>0</v>
      </c>
      <c r="J78" s="10">
        <v>0</v>
      </c>
      <c r="K78" s="10">
        <v>0</v>
      </c>
    </row>
    <row r="79" spans="1:13" ht="31.5">
      <c r="A79" s="60"/>
      <c r="B79" s="90"/>
      <c r="C79" s="7" t="s">
        <v>19</v>
      </c>
      <c r="D79" s="8">
        <v>0</v>
      </c>
      <c r="E79" s="8">
        <v>0</v>
      </c>
      <c r="F79" s="8">
        <v>0</v>
      </c>
      <c r="G79" s="8">
        <f t="shared" ref="G79:H81" si="12">G94+G114</f>
        <v>50</v>
      </c>
      <c r="H79" s="8">
        <f t="shared" si="12"/>
        <v>50</v>
      </c>
      <c r="I79" s="10">
        <v>0</v>
      </c>
      <c r="J79" s="10">
        <v>0</v>
      </c>
      <c r="K79" s="10">
        <v>0</v>
      </c>
    </row>
    <row r="80" spans="1:13" ht="47.25">
      <c r="A80" s="60"/>
      <c r="B80" s="90"/>
      <c r="C80" s="7" t="s">
        <v>35</v>
      </c>
      <c r="D80" s="8">
        <f t="shared" ref="D80:F81" si="13">D95+D115</f>
        <v>0</v>
      </c>
      <c r="E80" s="8">
        <f t="shared" si="13"/>
        <v>0</v>
      </c>
      <c r="F80" s="8">
        <f t="shared" si="13"/>
        <v>0</v>
      </c>
      <c r="G80" s="8">
        <f t="shared" si="12"/>
        <v>0</v>
      </c>
      <c r="H80" s="8">
        <f t="shared" si="12"/>
        <v>0</v>
      </c>
      <c r="I80" s="10">
        <v>0</v>
      </c>
      <c r="J80" s="10">
        <v>0</v>
      </c>
      <c r="K80" s="10">
        <v>0</v>
      </c>
    </row>
    <row r="81" spans="1:11" ht="47.25">
      <c r="A81" s="60"/>
      <c r="B81" s="90"/>
      <c r="C81" s="7" t="s">
        <v>21</v>
      </c>
      <c r="D81" s="8">
        <f t="shared" si="13"/>
        <v>0</v>
      </c>
      <c r="E81" s="8">
        <f t="shared" si="13"/>
        <v>0</v>
      </c>
      <c r="F81" s="8">
        <f t="shared" si="13"/>
        <v>0</v>
      </c>
      <c r="G81" s="8">
        <f t="shared" si="12"/>
        <v>0</v>
      </c>
      <c r="H81" s="8">
        <f t="shared" si="12"/>
        <v>0</v>
      </c>
      <c r="I81" s="10">
        <v>0</v>
      </c>
      <c r="J81" s="10">
        <v>0</v>
      </c>
      <c r="K81" s="10">
        <v>0</v>
      </c>
    </row>
    <row r="82" spans="1:11" ht="47.25">
      <c r="A82" s="61"/>
      <c r="B82" s="91"/>
      <c r="C82" s="7" t="s">
        <v>22</v>
      </c>
      <c r="D82" s="8">
        <v>0</v>
      </c>
      <c r="E82" s="8">
        <f>E97+E117</f>
        <v>0</v>
      </c>
      <c r="F82" s="8">
        <f>F97+F117</f>
        <v>0</v>
      </c>
      <c r="G82" s="8">
        <v>0</v>
      </c>
      <c r="H82" s="8">
        <v>0</v>
      </c>
      <c r="I82" s="10">
        <v>0</v>
      </c>
      <c r="J82" s="10">
        <v>0</v>
      </c>
      <c r="K82" s="10">
        <v>0</v>
      </c>
    </row>
    <row r="83" spans="1:11">
      <c r="A83" s="78" t="s">
        <v>39</v>
      </c>
      <c r="B83" s="66" t="s">
        <v>40</v>
      </c>
      <c r="C83" s="16" t="s">
        <v>18</v>
      </c>
      <c r="D83" s="17">
        <f>D84+D85+D86+D87</f>
        <v>10</v>
      </c>
      <c r="E83" s="17">
        <f>E84+E85+E86+E87</f>
        <v>10</v>
      </c>
      <c r="F83" s="17">
        <f>F84+F85+F86+F87</f>
        <v>10</v>
      </c>
      <c r="G83" s="17">
        <f>G84+G85+G86+G87</f>
        <v>0</v>
      </c>
      <c r="H83" s="17">
        <f>H84+H85+H86+H87</f>
        <v>0</v>
      </c>
      <c r="I83" s="13">
        <f>G83/D83*100</f>
        <v>0</v>
      </c>
      <c r="J83" s="13">
        <f>G83/E83*100</f>
        <v>0</v>
      </c>
      <c r="K83" s="13">
        <f>G83/F83*100</f>
        <v>0</v>
      </c>
    </row>
    <row r="84" spans="1:11" ht="31.5">
      <c r="A84" s="79"/>
      <c r="B84" s="66"/>
      <c r="C84" s="16" t="s">
        <v>19</v>
      </c>
      <c r="D84" s="17">
        <v>10</v>
      </c>
      <c r="E84" s="17">
        <v>10</v>
      </c>
      <c r="F84" s="17">
        <v>10</v>
      </c>
      <c r="G84" s="17">
        <v>0</v>
      </c>
      <c r="H84" s="17">
        <v>0</v>
      </c>
      <c r="I84" s="13">
        <f>G84/D84*100</f>
        <v>0</v>
      </c>
      <c r="J84" s="13">
        <f>G84/E84*100</f>
        <v>0</v>
      </c>
      <c r="K84" s="13">
        <f>G84/F84*100</f>
        <v>0</v>
      </c>
    </row>
    <row r="85" spans="1:11" ht="47.25">
      <c r="A85" s="79"/>
      <c r="B85" s="66"/>
      <c r="C85" s="16" t="s">
        <v>35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3">
        <v>0</v>
      </c>
      <c r="J85" s="13">
        <v>0</v>
      </c>
      <c r="K85" s="13">
        <v>0</v>
      </c>
    </row>
    <row r="86" spans="1:11" ht="47.25">
      <c r="A86" s="79"/>
      <c r="B86" s="66"/>
      <c r="C86" s="16" t="s">
        <v>21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3">
        <v>0</v>
      </c>
      <c r="J86" s="13">
        <v>0</v>
      </c>
      <c r="K86" s="13">
        <v>0</v>
      </c>
    </row>
    <row r="87" spans="1:11" ht="48" thickBot="1">
      <c r="A87" s="80"/>
      <c r="B87" s="66"/>
      <c r="C87" s="16" t="s">
        <v>22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3">
        <v>0</v>
      </c>
      <c r="J87" s="13">
        <v>0</v>
      </c>
      <c r="K87" s="13">
        <v>0</v>
      </c>
    </row>
    <row r="88" spans="1:11">
      <c r="A88" s="81" t="s">
        <v>41</v>
      </c>
      <c r="B88" s="63" t="s">
        <v>42</v>
      </c>
      <c r="C88" s="16" t="s">
        <v>18</v>
      </c>
      <c r="D88" s="17">
        <f>D89+D90+D91+D92</f>
        <v>0</v>
      </c>
      <c r="E88" s="17">
        <f>E89+E90+E91+E92</f>
        <v>0</v>
      </c>
      <c r="F88" s="17">
        <f>F89+F90+F91+F92</f>
        <v>0</v>
      </c>
      <c r="G88" s="17">
        <f>G89+G90+G91+G92</f>
        <v>0</v>
      </c>
      <c r="H88" s="17">
        <f>H89+H90+H91+H92</f>
        <v>0</v>
      </c>
      <c r="I88" s="13">
        <v>0</v>
      </c>
      <c r="J88" s="13">
        <v>0</v>
      </c>
      <c r="K88" s="13">
        <v>0</v>
      </c>
    </row>
    <row r="89" spans="1:11" ht="31.5">
      <c r="A89" s="82"/>
      <c r="B89" s="64"/>
      <c r="C89" s="16" t="s">
        <v>19</v>
      </c>
      <c r="D89" s="17">
        <v>0</v>
      </c>
      <c r="E89" s="17">
        <v>0</v>
      </c>
      <c r="F89" s="17">
        <f>114-114</f>
        <v>0</v>
      </c>
      <c r="G89" s="17">
        <f>114-114</f>
        <v>0</v>
      </c>
      <c r="H89" s="17">
        <f>114-114</f>
        <v>0</v>
      </c>
      <c r="I89" s="13">
        <v>0</v>
      </c>
      <c r="J89" s="13">
        <v>0</v>
      </c>
      <c r="K89" s="13">
        <v>0</v>
      </c>
    </row>
    <row r="90" spans="1:11" ht="47.25">
      <c r="A90" s="82"/>
      <c r="B90" s="64"/>
      <c r="C90" s="16" t="s">
        <v>35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3">
        <v>0</v>
      </c>
      <c r="J90" s="13">
        <v>0</v>
      </c>
      <c r="K90" s="13">
        <v>0</v>
      </c>
    </row>
    <row r="91" spans="1:11" ht="47.25">
      <c r="A91" s="82"/>
      <c r="B91" s="64"/>
      <c r="C91" s="16" t="s">
        <v>21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3">
        <v>0</v>
      </c>
      <c r="J91" s="13">
        <v>0</v>
      </c>
      <c r="K91" s="13">
        <v>0</v>
      </c>
    </row>
    <row r="92" spans="1:11" ht="47.25">
      <c r="A92" s="83"/>
      <c r="B92" s="65"/>
      <c r="C92" s="16" t="s">
        <v>22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3">
        <v>0</v>
      </c>
      <c r="J92" s="13">
        <v>0</v>
      </c>
      <c r="K92" s="13">
        <v>0</v>
      </c>
    </row>
    <row r="93" spans="1:11">
      <c r="A93" s="70" t="s">
        <v>43</v>
      </c>
      <c r="B93" s="63" t="s">
        <v>44</v>
      </c>
      <c r="C93" s="16" t="s">
        <v>18</v>
      </c>
      <c r="D93" s="17">
        <f>D94+D95+D96+D97</f>
        <v>0</v>
      </c>
      <c r="E93" s="17">
        <f>E94+E95+E96+E97</f>
        <v>0</v>
      </c>
      <c r="F93" s="17">
        <f>F94+F95+F96+F97</f>
        <v>0</v>
      </c>
      <c r="G93" s="17">
        <f>G94+G95+G96+G97</f>
        <v>0</v>
      </c>
      <c r="H93" s="17">
        <f>H94+H95+H96+H97</f>
        <v>0</v>
      </c>
      <c r="I93" s="13">
        <v>0</v>
      </c>
      <c r="J93" s="13">
        <v>0</v>
      </c>
      <c r="K93" s="13">
        <v>0</v>
      </c>
    </row>
    <row r="94" spans="1:11" ht="31.5">
      <c r="A94" s="70"/>
      <c r="B94" s="64"/>
      <c r="C94" s="16" t="s">
        <v>19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3">
        <v>0</v>
      </c>
      <c r="J94" s="13">
        <v>0</v>
      </c>
      <c r="K94" s="13">
        <v>0</v>
      </c>
    </row>
    <row r="95" spans="1:11" ht="47.25">
      <c r="A95" s="70"/>
      <c r="B95" s="64"/>
      <c r="C95" s="16" t="s">
        <v>35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3">
        <v>0</v>
      </c>
      <c r="J95" s="13">
        <v>0</v>
      </c>
      <c r="K95" s="13">
        <v>0</v>
      </c>
    </row>
    <row r="96" spans="1:11" ht="47.25">
      <c r="A96" s="70"/>
      <c r="B96" s="64"/>
      <c r="C96" s="16" t="s">
        <v>21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3">
        <v>0</v>
      </c>
      <c r="J96" s="13">
        <v>0</v>
      </c>
      <c r="K96" s="13">
        <v>0</v>
      </c>
    </row>
    <row r="97" spans="1:11" ht="47.25">
      <c r="A97" s="70"/>
      <c r="B97" s="65"/>
      <c r="C97" s="16" t="s">
        <v>22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3">
        <v>0</v>
      </c>
      <c r="J97" s="13">
        <v>0</v>
      </c>
      <c r="K97" s="13">
        <v>0</v>
      </c>
    </row>
    <row r="98" spans="1:11">
      <c r="A98" s="71" t="s">
        <v>45</v>
      </c>
      <c r="B98" s="63" t="s">
        <v>38</v>
      </c>
      <c r="C98" s="16" t="s">
        <v>18</v>
      </c>
      <c r="D98" s="17">
        <f>D99+D100+D101+D102</f>
        <v>0</v>
      </c>
      <c r="E98" s="17">
        <f>E99+E100+E101+E102</f>
        <v>0</v>
      </c>
      <c r="F98" s="17">
        <f>F99+F100+F101+F102</f>
        <v>0</v>
      </c>
      <c r="G98" s="17">
        <f>G99+G100+G101+G102</f>
        <v>0</v>
      </c>
      <c r="H98" s="17">
        <f>H99+H100+H101+H102</f>
        <v>0</v>
      </c>
      <c r="I98" s="13">
        <v>0</v>
      </c>
      <c r="J98" s="13">
        <v>0</v>
      </c>
      <c r="K98" s="13">
        <v>0</v>
      </c>
    </row>
    <row r="99" spans="1:11" ht="31.5">
      <c r="A99" s="72"/>
      <c r="B99" s="64"/>
      <c r="C99" s="16" t="s">
        <v>19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3">
        <v>0</v>
      </c>
      <c r="J99" s="13">
        <v>0</v>
      </c>
      <c r="K99" s="13">
        <v>0</v>
      </c>
    </row>
    <row r="100" spans="1:11" ht="47.25">
      <c r="A100" s="72"/>
      <c r="B100" s="64"/>
      <c r="C100" s="16" t="s">
        <v>35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3">
        <v>0</v>
      </c>
      <c r="J100" s="13">
        <v>0</v>
      </c>
      <c r="K100" s="13">
        <v>0</v>
      </c>
    </row>
    <row r="101" spans="1:11" ht="47.25">
      <c r="A101" s="72"/>
      <c r="B101" s="64"/>
      <c r="C101" s="16" t="s">
        <v>21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3">
        <v>0</v>
      </c>
      <c r="J101" s="13">
        <v>0</v>
      </c>
      <c r="K101" s="13">
        <v>0</v>
      </c>
    </row>
    <row r="102" spans="1:11" ht="47.25">
      <c r="A102" s="73"/>
      <c r="B102" s="65"/>
      <c r="C102" s="16" t="s">
        <v>22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13">
        <v>0</v>
      </c>
      <c r="J102" s="13">
        <v>0</v>
      </c>
      <c r="K102" s="13">
        <v>0</v>
      </c>
    </row>
    <row r="103" spans="1:11">
      <c r="A103" s="71" t="s">
        <v>46</v>
      </c>
      <c r="B103" s="63" t="s">
        <v>38</v>
      </c>
      <c r="C103" s="16" t="s">
        <v>18</v>
      </c>
      <c r="D103" s="17">
        <f>D104+D105+D106+D107</f>
        <v>0</v>
      </c>
      <c r="E103" s="17">
        <f>E104+E105+E106+E107</f>
        <v>0</v>
      </c>
      <c r="F103" s="17">
        <f>F104+F105+F106+F107</f>
        <v>0</v>
      </c>
      <c r="G103" s="17">
        <f>G104+G105+G106+G107</f>
        <v>0</v>
      </c>
      <c r="H103" s="17">
        <f>H104+H105+H106+H107</f>
        <v>0</v>
      </c>
      <c r="I103" s="13">
        <v>0</v>
      </c>
      <c r="J103" s="13">
        <v>0</v>
      </c>
      <c r="K103" s="13">
        <v>0</v>
      </c>
    </row>
    <row r="104" spans="1:11" ht="31.5">
      <c r="A104" s="72"/>
      <c r="B104" s="64"/>
      <c r="C104" s="16" t="s">
        <v>19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3">
        <v>0</v>
      </c>
      <c r="J104" s="13">
        <v>0</v>
      </c>
      <c r="K104" s="13">
        <v>0</v>
      </c>
    </row>
    <row r="105" spans="1:11" ht="47.25">
      <c r="A105" s="72"/>
      <c r="B105" s="64"/>
      <c r="C105" s="16" t="s">
        <v>35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3">
        <v>0</v>
      </c>
      <c r="J105" s="13">
        <v>0</v>
      </c>
      <c r="K105" s="13">
        <v>0</v>
      </c>
    </row>
    <row r="106" spans="1:11" ht="47.25">
      <c r="A106" s="72"/>
      <c r="B106" s="64"/>
      <c r="C106" s="16" t="s">
        <v>21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3">
        <v>0</v>
      </c>
      <c r="J106" s="13">
        <v>0</v>
      </c>
      <c r="K106" s="13">
        <v>0</v>
      </c>
    </row>
    <row r="107" spans="1:11" ht="47.25">
      <c r="A107" s="73"/>
      <c r="B107" s="65"/>
      <c r="C107" s="16" t="s">
        <v>22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3">
        <v>0</v>
      </c>
      <c r="J107" s="13">
        <v>0</v>
      </c>
      <c r="K107" s="13">
        <v>0</v>
      </c>
    </row>
    <row r="108" spans="1:11">
      <c r="A108" s="71" t="s">
        <v>47</v>
      </c>
      <c r="B108" s="63" t="s">
        <v>42</v>
      </c>
      <c r="C108" s="16" t="s">
        <v>18</v>
      </c>
      <c r="D108" s="17">
        <f>D109+D110+D111+D112</f>
        <v>0</v>
      </c>
      <c r="E108" s="17">
        <f>E109+E110+E111+E112</f>
        <v>0</v>
      </c>
      <c r="F108" s="17">
        <f>F109+F110+F111+F112</f>
        <v>0</v>
      </c>
      <c r="G108" s="17">
        <f>G109+G110+G111+G112</f>
        <v>0</v>
      </c>
      <c r="H108" s="17">
        <f>H109+H110+H111+H112</f>
        <v>0</v>
      </c>
      <c r="I108" s="13">
        <v>0</v>
      </c>
      <c r="J108" s="13">
        <v>0</v>
      </c>
      <c r="K108" s="13">
        <v>0</v>
      </c>
    </row>
    <row r="109" spans="1:11" ht="31.5">
      <c r="A109" s="72"/>
      <c r="B109" s="64"/>
      <c r="C109" s="16" t="s">
        <v>19</v>
      </c>
      <c r="D109" s="17">
        <v>0</v>
      </c>
      <c r="E109" s="17">
        <v>0</v>
      </c>
      <c r="F109" s="17">
        <f>68-68</f>
        <v>0</v>
      </c>
      <c r="G109" s="17">
        <f>68-68</f>
        <v>0</v>
      </c>
      <c r="H109" s="17">
        <f>68-68</f>
        <v>0</v>
      </c>
      <c r="I109" s="13">
        <v>0</v>
      </c>
      <c r="J109" s="13">
        <v>0</v>
      </c>
      <c r="K109" s="13">
        <v>0</v>
      </c>
    </row>
    <row r="110" spans="1:11" ht="47.25">
      <c r="A110" s="72"/>
      <c r="B110" s="64"/>
      <c r="C110" s="16" t="s">
        <v>35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3">
        <v>0</v>
      </c>
      <c r="J110" s="13">
        <v>0</v>
      </c>
      <c r="K110" s="13">
        <v>0</v>
      </c>
    </row>
    <row r="111" spans="1:11" ht="47.25">
      <c r="A111" s="72"/>
      <c r="B111" s="64"/>
      <c r="C111" s="16" t="s">
        <v>21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3">
        <v>0</v>
      </c>
      <c r="J111" s="13">
        <v>0</v>
      </c>
      <c r="K111" s="13">
        <v>0</v>
      </c>
    </row>
    <row r="112" spans="1:11" ht="47.25">
      <c r="A112" s="73"/>
      <c r="B112" s="65"/>
      <c r="C112" s="16" t="s">
        <v>22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3">
        <v>0</v>
      </c>
      <c r="J112" s="13">
        <v>0</v>
      </c>
      <c r="K112" s="13">
        <v>0</v>
      </c>
    </row>
    <row r="113" spans="1:11">
      <c r="A113" s="66" t="s">
        <v>48</v>
      </c>
      <c r="B113" s="66" t="s">
        <v>49</v>
      </c>
      <c r="C113" s="16" t="s">
        <v>18</v>
      </c>
      <c r="D113" s="17">
        <f>D114+D115+D116+D117</f>
        <v>255</v>
      </c>
      <c r="E113" s="17">
        <f>E114+E115+E116+E117</f>
        <v>245</v>
      </c>
      <c r="F113" s="17">
        <f>F114+F115+F116+F117</f>
        <v>240</v>
      </c>
      <c r="G113" s="17">
        <f>G114+G115+G116+G117</f>
        <v>50</v>
      </c>
      <c r="H113" s="17">
        <f>H114+H115+H116+H117</f>
        <v>50</v>
      </c>
      <c r="I113" s="13">
        <f>G113/D113*100</f>
        <v>19.607843137254903</v>
      </c>
      <c r="J113" s="13">
        <f>G113/E113*100</f>
        <v>20.408163265306122</v>
      </c>
      <c r="K113" s="13">
        <f>G113/F113*100</f>
        <v>20.833333333333336</v>
      </c>
    </row>
    <row r="114" spans="1:11" ht="31.5">
      <c r="A114" s="66"/>
      <c r="B114" s="66"/>
      <c r="C114" s="16" t="s">
        <v>19</v>
      </c>
      <c r="D114" s="17">
        <f>D120+D125+D130+D135</f>
        <v>245</v>
      </c>
      <c r="E114" s="17">
        <f>E120+E125+E130+E135</f>
        <v>245</v>
      </c>
      <c r="F114" s="17">
        <f>F120+F125+F130+F135</f>
        <v>240</v>
      </c>
      <c r="G114" s="17">
        <f>G120+G125+G130+G135</f>
        <v>50</v>
      </c>
      <c r="H114" s="17">
        <f>H120+H125+H130+H135</f>
        <v>50</v>
      </c>
      <c r="I114" s="13">
        <f>G114/D114*100</f>
        <v>20.408163265306122</v>
      </c>
      <c r="J114" s="13">
        <f>G114/E114*100</f>
        <v>20.408163265306122</v>
      </c>
      <c r="K114" s="13">
        <f>G114/F114*100</f>
        <v>20.833333333333336</v>
      </c>
    </row>
    <row r="115" spans="1:11" ht="47.25">
      <c r="A115" s="66"/>
      <c r="B115" s="66"/>
      <c r="C115" s="16" t="s">
        <v>35</v>
      </c>
      <c r="D115" s="17">
        <f t="shared" ref="D115:H117" si="14">D121+D126+D131+D136</f>
        <v>0</v>
      </c>
      <c r="E115" s="17">
        <f t="shared" si="14"/>
        <v>0</v>
      </c>
      <c r="F115" s="17">
        <f t="shared" si="14"/>
        <v>0</v>
      </c>
      <c r="G115" s="17">
        <f t="shared" si="14"/>
        <v>0</v>
      </c>
      <c r="H115" s="17">
        <f t="shared" si="14"/>
        <v>0</v>
      </c>
      <c r="I115" s="13">
        <v>0</v>
      </c>
      <c r="J115" s="13">
        <v>0</v>
      </c>
      <c r="K115" s="13">
        <v>0</v>
      </c>
    </row>
    <row r="116" spans="1:11" ht="47.25">
      <c r="A116" s="66"/>
      <c r="B116" s="66"/>
      <c r="C116" s="16" t="s">
        <v>21</v>
      </c>
      <c r="D116" s="17">
        <f t="shared" si="14"/>
        <v>0</v>
      </c>
      <c r="E116" s="17">
        <f t="shared" si="14"/>
        <v>0</v>
      </c>
      <c r="F116" s="17">
        <f t="shared" si="14"/>
        <v>0</v>
      </c>
      <c r="G116" s="17">
        <f t="shared" si="14"/>
        <v>0</v>
      </c>
      <c r="H116" s="17">
        <f t="shared" si="14"/>
        <v>0</v>
      </c>
      <c r="I116" s="13">
        <v>0</v>
      </c>
      <c r="J116" s="13">
        <v>0</v>
      </c>
      <c r="K116" s="13">
        <v>0</v>
      </c>
    </row>
    <row r="117" spans="1:11" ht="47.25">
      <c r="A117" s="66"/>
      <c r="B117" s="66"/>
      <c r="C117" s="16" t="s">
        <v>22</v>
      </c>
      <c r="D117" s="17">
        <f t="shared" si="14"/>
        <v>10</v>
      </c>
      <c r="E117" s="17">
        <f t="shared" si="14"/>
        <v>0</v>
      </c>
      <c r="F117" s="17">
        <f t="shared" si="14"/>
        <v>0</v>
      </c>
      <c r="G117" s="17">
        <v>0</v>
      </c>
      <c r="H117" s="17">
        <v>0</v>
      </c>
      <c r="I117" s="13">
        <f>G117/D117*100</f>
        <v>0</v>
      </c>
      <c r="J117" s="13">
        <v>0</v>
      </c>
      <c r="K117" s="13">
        <v>0</v>
      </c>
    </row>
    <row r="118" spans="1:11">
      <c r="A118" s="66"/>
      <c r="B118" s="67" t="s">
        <v>23</v>
      </c>
      <c r="C118" s="68"/>
      <c r="D118" s="68"/>
      <c r="E118" s="68"/>
      <c r="F118" s="68"/>
      <c r="G118" s="68"/>
      <c r="H118" s="68"/>
      <c r="I118" s="68"/>
      <c r="J118" s="68"/>
      <c r="K118" s="69"/>
    </row>
    <row r="119" spans="1:11">
      <c r="A119" s="66"/>
      <c r="B119" s="66" t="s">
        <v>24</v>
      </c>
      <c r="C119" s="16" t="s">
        <v>18</v>
      </c>
      <c r="D119" s="17">
        <f>D120+D121+D122+D123</f>
        <v>170</v>
      </c>
      <c r="E119" s="17">
        <f>E120+E121+E122+E123</f>
        <v>170</v>
      </c>
      <c r="F119" s="17">
        <f>F120+F121+F122+F123</f>
        <v>170</v>
      </c>
      <c r="G119" s="17">
        <f>G120+G121+G122+G123</f>
        <v>50</v>
      </c>
      <c r="H119" s="17">
        <f>H120+H121+H122+H123</f>
        <v>50</v>
      </c>
      <c r="I119" s="13">
        <f>G119/D119*100</f>
        <v>29.411764705882355</v>
      </c>
      <c r="J119" s="13">
        <f>G119/E119*100</f>
        <v>29.411764705882355</v>
      </c>
      <c r="K119" s="13">
        <f>G119/F119*100</f>
        <v>29.411764705882355</v>
      </c>
    </row>
    <row r="120" spans="1:11" ht="31.5">
      <c r="A120" s="66"/>
      <c r="B120" s="66"/>
      <c r="C120" s="16" t="s">
        <v>19</v>
      </c>
      <c r="D120" s="17">
        <f>D145</f>
        <v>170</v>
      </c>
      <c r="E120" s="17">
        <f>E145</f>
        <v>170</v>
      </c>
      <c r="F120" s="17">
        <f>F145</f>
        <v>170</v>
      </c>
      <c r="G120" s="17">
        <f>G145</f>
        <v>50</v>
      </c>
      <c r="H120" s="17">
        <f>H145</f>
        <v>50</v>
      </c>
      <c r="I120" s="13">
        <f>G120/D120*100</f>
        <v>29.411764705882355</v>
      </c>
      <c r="J120" s="13">
        <f>G120/E120*100</f>
        <v>29.411764705882355</v>
      </c>
      <c r="K120" s="13">
        <f>G120/F120*100</f>
        <v>29.411764705882355</v>
      </c>
    </row>
    <row r="121" spans="1:11" ht="47.25">
      <c r="A121" s="66"/>
      <c r="B121" s="66"/>
      <c r="C121" s="16" t="s">
        <v>50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3">
        <v>0</v>
      </c>
      <c r="J121" s="13">
        <v>0</v>
      </c>
      <c r="K121" s="13">
        <v>0</v>
      </c>
    </row>
    <row r="122" spans="1:11" ht="47.25">
      <c r="A122" s="66"/>
      <c r="B122" s="66"/>
      <c r="C122" s="16" t="s">
        <v>21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3">
        <v>0</v>
      </c>
      <c r="J122" s="13">
        <v>0</v>
      </c>
      <c r="K122" s="13">
        <v>0</v>
      </c>
    </row>
    <row r="123" spans="1:11" ht="47.25">
      <c r="A123" s="66"/>
      <c r="B123" s="66"/>
      <c r="C123" s="16" t="s">
        <v>22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3">
        <v>0</v>
      </c>
      <c r="J123" s="13">
        <v>0</v>
      </c>
      <c r="K123" s="13">
        <v>0</v>
      </c>
    </row>
    <row r="124" spans="1:11">
      <c r="A124" s="66"/>
      <c r="B124" s="62" t="s">
        <v>25</v>
      </c>
      <c r="C124" s="16" t="s">
        <v>18</v>
      </c>
      <c r="D124" s="17">
        <f>D125+D126+D127+D128</f>
        <v>75</v>
      </c>
      <c r="E124" s="17">
        <f>E125+E126+E127+E128</f>
        <v>75</v>
      </c>
      <c r="F124" s="17">
        <f>F125+F126+F127+F128</f>
        <v>70</v>
      </c>
      <c r="G124" s="17">
        <f>G125+G126+G127+G128</f>
        <v>0</v>
      </c>
      <c r="H124" s="17">
        <f>H125+H126+H127+H128</f>
        <v>0</v>
      </c>
      <c r="I124" s="13">
        <f>G124/D124*100</f>
        <v>0</v>
      </c>
      <c r="J124" s="13">
        <f>G124/E124*100</f>
        <v>0</v>
      </c>
      <c r="K124" s="13">
        <f>G124/F124*100</f>
        <v>0</v>
      </c>
    </row>
    <row r="125" spans="1:11" ht="31.5">
      <c r="A125" s="66"/>
      <c r="B125" s="62"/>
      <c r="C125" s="16" t="s">
        <v>19</v>
      </c>
      <c r="D125" s="17">
        <f>D140+D150+D180</f>
        <v>75</v>
      </c>
      <c r="E125" s="17">
        <f>E140+E150+E180</f>
        <v>75</v>
      </c>
      <c r="F125" s="17">
        <f>F140+F150+F180</f>
        <v>70</v>
      </c>
      <c r="G125" s="17">
        <f>G140+G150+G180</f>
        <v>0</v>
      </c>
      <c r="H125" s="17">
        <f>H140+H150+H180</f>
        <v>0</v>
      </c>
      <c r="I125" s="13">
        <f>G125/D125*100</f>
        <v>0</v>
      </c>
      <c r="J125" s="13">
        <f>G125/E125*100</f>
        <v>0</v>
      </c>
      <c r="K125" s="13">
        <f>G125/F125*100</f>
        <v>0</v>
      </c>
    </row>
    <row r="126" spans="1:11" ht="47.25">
      <c r="A126" s="66"/>
      <c r="B126" s="62"/>
      <c r="C126" s="16" t="s">
        <v>35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3">
        <v>0</v>
      </c>
      <c r="J126" s="13">
        <v>0</v>
      </c>
      <c r="K126" s="13">
        <v>0</v>
      </c>
    </row>
    <row r="127" spans="1:11" ht="47.25">
      <c r="A127" s="66"/>
      <c r="B127" s="62"/>
      <c r="C127" s="16" t="s">
        <v>21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3">
        <v>0</v>
      </c>
      <c r="J127" s="13">
        <v>0</v>
      </c>
      <c r="K127" s="13">
        <v>0</v>
      </c>
    </row>
    <row r="128" spans="1:11" ht="47.25">
      <c r="A128" s="66"/>
      <c r="B128" s="62"/>
      <c r="C128" s="16" t="s">
        <v>22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3">
        <v>0</v>
      </c>
      <c r="J128" s="13">
        <v>0</v>
      </c>
      <c r="K128" s="13">
        <v>0</v>
      </c>
    </row>
    <row r="129" spans="1:11">
      <c r="A129" s="66"/>
      <c r="B129" s="77" t="s">
        <v>26</v>
      </c>
      <c r="C129" s="16" t="s">
        <v>18</v>
      </c>
      <c r="D129" s="17">
        <f>D130+D131+D132+D133</f>
        <v>0</v>
      </c>
      <c r="E129" s="17">
        <f>E130+E131+E132+E133</f>
        <v>0</v>
      </c>
      <c r="F129" s="17">
        <f>F130+F131+F132+F133</f>
        <v>0</v>
      </c>
      <c r="G129" s="17">
        <f>G130+G131+G132+G133</f>
        <v>0</v>
      </c>
      <c r="H129" s="17">
        <f>H130+H131+H132+H133</f>
        <v>0</v>
      </c>
      <c r="I129" s="13">
        <v>0</v>
      </c>
      <c r="J129" s="13">
        <v>0</v>
      </c>
      <c r="K129" s="13">
        <v>0</v>
      </c>
    </row>
    <row r="130" spans="1:11" ht="31.5">
      <c r="A130" s="66"/>
      <c r="B130" s="77"/>
      <c r="C130" s="16" t="s">
        <v>19</v>
      </c>
      <c r="D130" s="17">
        <f>D165+D170+D175</f>
        <v>0</v>
      </c>
      <c r="E130" s="17">
        <f>E165+E170+E175</f>
        <v>0</v>
      </c>
      <c r="F130" s="17">
        <f>F165+F170+F175</f>
        <v>0</v>
      </c>
      <c r="G130" s="17">
        <f>G165+G170+G175</f>
        <v>0</v>
      </c>
      <c r="H130" s="17">
        <f>H165+H170+H175</f>
        <v>0</v>
      </c>
      <c r="I130" s="13">
        <v>0</v>
      </c>
      <c r="J130" s="13">
        <v>0</v>
      </c>
      <c r="K130" s="13">
        <v>0</v>
      </c>
    </row>
    <row r="131" spans="1:11" ht="47.25">
      <c r="A131" s="66"/>
      <c r="B131" s="77"/>
      <c r="C131" s="16" t="s">
        <v>35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3">
        <v>0</v>
      </c>
      <c r="J131" s="13">
        <v>0</v>
      </c>
      <c r="K131" s="13">
        <v>0</v>
      </c>
    </row>
    <row r="132" spans="1:11" ht="47.25">
      <c r="A132" s="66"/>
      <c r="B132" s="77"/>
      <c r="C132" s="16" t="s">
        <v>21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3">
        <v>0</v>
      </c>
      <c r="J132" s="13">
        <v>0</v>
      </c>
      <c r="K132" s="13">
        <v>0</v>
      </c>
    </row>
    <row r="133" spans="1:11" ht="47.25">
      <c r="A133" s="66"/>
      <c r="B133" s="77"/>
      <c r="C133" s="16" t="s">
        <v>22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3">
        <v>0</v>
      </c>
      <c r="J133" s="13">
        <v>0</v>
      </c>
      <c r="K133" s="13">
        <v>0</v>
      </c>
    </row>
    <row r="134" spans="1:11">
      <c r="A134" s="66"/>
      <c r="B134" s="63" t="s">
        <v>38</v>
      </c>
      <c r="C134" s="16" t="s">
        <v>18</v>
      </c>
      <c r="D134" s="17">
        <f>D135+D136+D137+D138</f>
        <v>10</v>
      </c>
      <c r="E134" s="17">
        <f>E135+E136+E137+E138</f>
        <v>0</v>
      </c>
      <c r="F134" s="17">
        <f>F135+F136+F137+F138</f>
        <v>0</v>
      </c>
      <c r="G134" s="17">
        <f>G135+G136+G137+G138</f>
        <v>0</v>
      </c>
      <c r="H134" s="17">
        <f>H135+H136+H137+H138</f>
        <v>0</v>
      </c>
      <c r="I134" s="13">
        <v>0</v>
      </c>
      <c r="J134" s="13">
        <v>0</v>
      </c>
      <c r="K134" s="13">
        <v>0</v>
      </c>
    </row>
    <row r="135" spans="1:11" ht="31.5">
      <c r="A135" s="66"/>
      <c r="B135" s="64"/>
      <c r="C135" s="16" t="s">
        <v>19</v>
      </c>
      <c r="D135" s="17">
        <f>D185+D190+D195</f>
        <v>0</v>
      </c>
      <c r="E135" s="17">
        <f>E185+E190+E195</f>
        <v>0</v>
      </c>
      <c r="F135" s="17">
        <f>F185+F190+F195</f>
        <v>0</v>
      </c>
      <c r="G135" s="17">
        <f>G185+G190+G195</f>
        <v>0</v>
      </c>
      <c r="H135" s="17">
        <f>H185+H190+H195</f>
        <v>0</v>
      </c>
      <c r="I135" s="13">
        <v>0</v>
      </c>
      <c r="J135" s="13">
        <v>0</v>
      </c>
      <c r="K135" s="13">
        <v>0</v>
      </c>
    </row>
    <row r="136" spans="1:11" ht="47.25">
      <c r="A136" s="66"/>
      <c r="B136" s="64"/>
      <c r="C136" s="16" t="s">
        <v>35</v>
      </c>
      <c r="D136" s="17">
        <f t="shared" ref="D136:H138" si="15">D186+D191+D196</f>
        <v>0</v>
      </c>
      <c r="E136" s="17">
        <f t="shared" si="15"/>
        <v>0</v>
      </c>
      <c r="F136" s="17">
        <f t="shared" si="15"/>
        <v>0</v>
      </c>
      <c r="G136" s="17">
        <f t="shared" si="15"/>
        <v>0</v>
      </c>
      <c r="H136" s="17">
        <f t="shared" si="15"/>
        <v>0</v>
      </c>
      <c r="I136" s="13">
        <v>0</v>
      </c>
      <c r="J136" s="13">
        <v>0</v>
      </c>
      <c r="K136" s="13">
        <v>0</v>
      </c>
    </row>
    <row r="137" spans="1:11" ht="47.25">
      <c r="A137" s="66"/>
      <c r="B137" s="64"/>
      <c r="C137" s="16" t="s">
        <v>21</v>
      </c>
      <c r="D137" s="17">
        <f t="shared" si="15"/>
        <v>0</v>
      </c>
      <c r="E137" s="17">
        <f t="shared" si="15"/>
        <v>0</v>
      </c>
      <c r="F137" s="17">
        <f t="shared" si="15"/>
        <v>0</v>
      </c>
      <c r="G137" s="17">
        <f t="shared" si="15"/>
        <v>0</v>
      </c>
      <c r="H137" s="17">
        <f t="shared" si="15"/>
        <v>0</v>
      </c>
      <c r="I137" s="13">
        <v>0</v>
      </c>
      <c r="J137" s="13">
        <v>0</v>
      </c>
      <c r="K137" s="13">
        <v>0</v>
      </c>
    </row>
    <row r="138" spans="1:11" ht="47.25">
      <c r="A138" s="66"/>
      <c r="B138" s="65"/>
      <c r="C138" s="16" t="s">
        <v>22</v>
      </c>
      <c r="D138" s="17">
        <f t="shared" si="15"/>
        <v>10</v>
      </c>
      <c r="E138" s="17">
        <f t="shared" si="15"/>
        <v>0</v>
      </c>
      <c r="F138" s="18">
        <f t="shared" si="15"/>
        <v>0</v>
      </c>
      <c r="G138" s="18">
        <f t="shared" si="15"/>
        <v>0</v>
      </c>
      <c r="H138" s="18">
        <f t="shared" si="15"/>
        <v>0</v>
      </c>
      <c r="I138" s="13">
        <f>G138/D138*100</f>
        <v>0</v>
      </c>
      <c r="J138" s="13">
        <v>0</v>
      </c>
      <c r="K138" s="13">
        <v>0</v>
      </c>
    </row>
    <row r="139" spans="1:11">
      <c r="A139" s="63" t="s">
        <v>51</v>
      </c>
      <c r="B139" s="63" t="s">
        <v>52</v>
      </c>
      <c r="C139" s="16" t="s">
        <v>18</v>
      </c>
      <c r="D139" s="17">
        <f>D140+D141+D142+D143</f>
        <v>0</v>
      </c>
      <c r="E139" s="17">
        <f>E140+E141+E142+E143</f>
        <v>0</v>
      </c>
      <c r="F139" s="17">
        <f>F140+F141+F142+F143</f>
        <v>0</v>
      </c>
      <c r="G139" s="17">
        <f>G140+G141+G142+G143</f>
        <v>0</v>
      </c>
      <c r="H139" s="17">
        <f>H140+H141+H142+H143</f>
        <v>0</v>
      </c>
      <c r="I139" s="13">
        <v>0</v>
      </c>
      <c r="J139" s="13">
        <v>0</v>
      </c>
      <c r="K139" s="13">
        <v>0</v>
      </c>
    </row>
    <row r="140" spans="1:11" ht="31.5">
      <c r="A140" s="64"/>
      <c r="B140" s="64"/>
      <c r="C140" s="16" t="s">
        <v>19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3">
        <v>0</v>
      </c>
      <c r="J140" s="13">
        <v>0</v>
      </c>
      <c r="K140" s="13">
        <v>0</v>
      </c>
    </row>
    <row r="141" spans="1:11" ht="47.25">
      <c r="A141" s="64"/>
      <c r="B141" s="64"/>
      <c r="C141" s="16" t="s">
        <v>35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3">
        <v>0</v>
      </c>
      <c r="J141" s="13">
        <v>0</v>
      </c>
      <c r="K141" s="13">
        <v>0</v>
      </c>
    </row>
    <row r="142" spans="1:11" ht="47.25">
      <c r="A142" s="64"/>
      <c r="B142" s="64"/>
      <c r="C142" s="16" t="s">
        <v>21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3">
        <v>0</v>
      </c>
      <c r="J142" s="13">
        <v>0</v>
      </c>
      <c r="K142" s="13">
        <v>0</v>
      </c>
    </row>
    <row r="143" spans="1:11" ht="47.25">
      <c r="A143" s="65"/>
      <c r="B143" s="65"/>
      <c r="C143" s="16" t="s">
        <v>22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3">
        <v>0</v>
      </c>
      <c r="J143" s="13">
        <v>0</v>
      </c>
      <c r="K143" s="13">
        <v>0</v>
      </c>
    </row>
    <row r="144" spans="1:11">
      <c r="A144" s="66" t="s">
        <v>53</v>
      </c>
      <c r="B144" s="63" t="s">
        <v>54</v>
      </c>
      <c r="C144" s="16" t="s">
        <v>18</v>
      </c>
      <c r="D144" s="17">
        <f>D145+D146+D147+D148</f>
        <v>170</v>
      </c>
      <c r="E144" s="17">
        <f>E145+E146+E147+E148</f>
        <v>170</v>
      </c>
      <c r="F144" s="17">
        <f>F145+F146+F147+F148</f>
        <v>170</v>
      </c>
      <c r="G144" s="17">
        <f>G145+G146+G147+G148</f>
        <v>50</v>
      </c>
      <c r="H144" s="17">
        <f>H145+H146+H147+H148</f>
        <v>50</v>
      </c>
      <c r="I144" s="13">
        <f>G144/D144*100</f>
        <v>29.411764705882355</v>
      </c>
      <c r="J144" s="13">
        <f>G144/E144*100</f>
        <v>29.411764705882355</v>
      </c>
      <c r="K144" s="13">
        <f>G144/F144*100</f>
        <v>29.411764705882355</v>
      </c>
    </row>
    <row r="145" spans="1:11" ht="31.5">
      <c r="A145" s="66"/>
      <c r="B145" s="64"/>
      <c r="C145" s="16" t="s">
        <v>19</v>
      </c>
      <c r="D145" s="17">
        <v>170</v>
      </c>
      <c r="E145" s="17">
        <v>170</v>
      </c>
      <c r="F145" s="17">
        <v>170</v>
      </c>
      <c r="G145" s="17">
        <v>50</v>
      </c>
      <c r="H145" s="17">
        <v>50</v>
      </c>
      <c r="I145" s="13">
        <f>G145/D145*100</f>
        <v>29.411764705882355</v>
      </c>
      <c r="J145" s="13">
        <f>G145/E145*100</f>
        <v>29.411764705882355</v>
      </c>
      <c r="K145" s="13">
        <f>G145/F145*100</f>
        <v>29.411764705882355</v>
      </c>
    </row>
    <row r="146" spans="1:11" ht="47.25">
      <c r="A146" s="66"/>
      <c r="B146" s="64"/>
      <c r="C146" s="16" t="s">
        <v>35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3">
        <v>0</v>
      </c>
      <c r="J146" s="13">
        <v>0</v>
      </c>
      <c r="K146" s="13">
        <v>0</v>
      </c>
    </row>
    <row r="147" spans="1:11" ht="47.25">
      <c r="A147" s="66"/>
      <c r="B147" s="64"/>
      <c r="C147" s="16" t="s">
        <v>21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3">
        <v>0</v>
      </c>
      <c r="J147" s="13">
        <v>0</v>
      </c>
      <c r="K147" s="13">
        <v>0</v>
      </c>
    </row>
    <row r="148" spans="1:11" ht="47.25">
      <c r="A148" s="66"/>
      <c r="B148" s="65"/>
      <c r="C148" s="16" t="s">
        <v>22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3">
        <v>0</v>
      </c>
      <c r="J148" s="13">
        <v>0</v>
      </c>
      <c r="K148" s="13">
        <v>0</v>
      </c>
    </row>
    <row r="149" spans="1:11">
      <c r="A149" s="70" t="s">
        <v>55</v>
      </c>
      <c r="B149" s="63" t="s">
        <v>56</v>
      </c>
      <c r="C149" s="16" t="s">
        <v>18</v>
      </c>
      <c r="D149" s="17">
        <f>D150+D151+D152+D153</f>
        <v>0</v>
      </c>
      <c r="E149" s="17">
        <f>E150+E151+E152+E153</f>
        <v>0</v>
      </c>
      <c r="F149" s="17">
        <f>F150+F151+F152+F153</f>
        <v>0</v>
      </c>
      <c r="G149" s="17">
        <f>G150+G151+G152+G153</f>
        <v>0</v>
      </c>
      <c r="H149" s="17">
        <f>H150+H151+H152+H153</f>
        <v>0</v>
      </c>
      <c r="I149" s="13">
        <v>0</v>
      </c>
      <c r="J149" s="13">
        <v>0</v>
      </c>
      <c r="K149" s="13">
        <v>0</v>
      </c>
    </row>
    <row r="150" spans="1:11" ht="31.5">
      <c r="A150" s="70"/>
      <c r="B150" s="64"/>
      <c r="C150" s="16" t="s">
        <v>19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3">
        <v>0</v>
      </c>
      <c r="J150" s="13">
        <v>0</v>
      </c>
      <c r="K150" s="13">
        <v>0</v>
      </c>
    </row>
    <row r="151" spans="1:11" ht="47.25">
      <c r="A151" s="70"/>
      <c r="B151" s="64"/>
      <c r="C151" s="16" t="s">
        <v>35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3">
        <v>0</v>
      </c>
      <c r="J151" s="13">
        <v>0</v>
      </c>
      <c r="K151" s="13">
        <v>0</v>
      </c>
    </row>
    <row r="152" spans="1:11" ht="47.25">
      <c r="A152" s="70"/>
      <c r="B152" s="64"/>
      <c r="C152" s="16" t="s">
        <v>21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3">
        <v>0</v>
      </c>
      <c r="J152" s="13">
        <v>0</v>
      </c>
      <c r="K152" s="13">
        <v>0</v>
      </c>
    </row>
    <row r="153" spans="1:11" ht="47.25">
      <c r="A153" s="70"/>
      <c r="B153" s="65"/>
      <c r="C153" s="16" t="s">
        <v>22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3">
        <v>0</v>
      </c>
      <c r="J153" s="13">
        <v>0</v>
      </c>
      <c r="K153" s="13">
        <v>0</v>
      </c>
    </row>
    <row r="154" spans="1:11">
      <c r="A154" s="71" t="s">
        <v>57</v>
      </c>
      <c r="B154" s="63" t="s">
        <v>56</v>
      </c>
      <c r="C154" s="16" t="s">
        <v>18</v>
      </c>
      <c r="D154" s="17">
        <f>D155+D156+D157+D158</f>
        <v>0</v>
      </c>
      <c r="E154" s="17">
        <f>E155+E156+E157+E158</f>
        <v>0</v>
      </c>
      <c r="F154" s="17">
        <f>F155+F156+F157+F158</f>
        <v>0</v>
      </c>
      <c r="G154" s="17">
        <f>G155+G156+G157+G158</f>
        <v>0</v>
      </c>
      <c r="H154" s="17">
        <f>H155+H156+H157+H158</f>
        <v>0</v>
      </c>
      <c r="I154" s="13">
        <v>0</v>
      </c>
      <c r="J154" s="13">
        <v>0</v>
      </c>
      <c r="K154" s="13">
        <v>0</v>
      </c>
    </row>
    <row r="155" spans="1:11" ht="31.5">
      <c r="A155" s="72"/>
      <c r="B155" s="64"/>
      <c r="C155" s="16" t="s">
        <v>19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3">
        <v>0</v>
      </c>
      <c r="J155" s="13">
        <v>0</v>
      </c>
      <c r="K155" s="13">
        <v>0</v>
      </c>
    </row>
    <row r="156" spans="1:11" ht="47.25">
      <c r="A156" s="72"/>
      <c r="B156" s="64"/>
      <c r="C156" s="16" t="s">
        <v>35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3">
        <v>0</v>
      </c>
      <c r="J156" s="13">
        <v>0</v>
      </c>
      <c r="K156" s="13">
        <v>0</v>
      </c>
    </row>
    <row r="157" spans="1:11" ht="47.25">
      <c r="A157" s="72"/>
      <c r="B157" s="64"/>
      <c r="C157" s="16" t="s">
        <v>21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3">
        <v>0</v>
      </c>
      <c r="J157" s="13">
        <v>0</v>
      </c>
      <c r="K157" s="13">
        <v>0</v>
      </c>
    </row>
    <row r="158" spans="1:11" ht="47.25">
      <c r="A158" s="73"/>
      <c r="B158" s="65"/>
      <c r="C158" s="16" t="s">
        <v>22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3">
        <v>0</v>
      </c>
      <c r="J158" s="13">
        <v>0</v>
      </c>
      <c r="K158" s="13">
        <v>0</v>
      </c>
    </row>
    <row r="159" spans="1:11">
      <c r="A159" s="71" t="s">
        <v>58</v>
      </c>
      <c r="B159" s="63" t="s">
        <v>59</v>
      </c>
      <c r="C159" s="16" t="s">
        <v>18</v>
      </c>
      <c r="D159" s="17">
        <f>D160+D161+D162+D163</f>
        <v>0</v>
      </c>
      <c r="E159" s="17">
        <f>E160+E161+E162+E163</f>
        <v>0</v>
      </c>
      <c r="F159" s="17">
        <f>F160+F161+F162+F163</f>
        <v>0</v>
      </c>
      <c r="G159" s="17">
        <f>G160+G161+G162+G163</f>
        <v>0</v>
      </c>
      <c r="H159" s="17">
        <f>H160+H161+H162+H163</f>
        <v>0</v>
      </c>
      <c r="I159" s="13">
        <v>0</v>
      </c>
      <c r="J159" s="13">
        <v>0</v>
      </c>
      <c r="K159" s="13">
        <v>0</v>
      </c>
    </row>
    <row r="160" spans="1:11" ht="31.5">
      <c r="A160" s="72"/>
      <c r="B160" s="64"/>
      <c r="C160" s="16" t="s">
        <v>19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3">
        <v>0</v>
      </c>
      <c r="J160" s="13">
        <v>0</v>
      </c>
      <c r="K160" s="13">
        <v>0</v>
      </c>
    </row>
    <row r="161" spans="1:11" ht="47.25">
      <c r="A161" s="72"/>
      <c r="B161" s="64"/>
      <c r="C161" s="16" t="s">
        <v>35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3">
        <v>0</v>
      </c>
      <c r="J161" s="13">
        <v>0</v>
      </c>
      <c r="K161" s="13">
        <v>0</v>
      </c>
    </row>
    <row r="162" spans="1:11" ht="47.25">
      <c r="A162" s="72"/>
      <c r="B162" s="64"/>
      <c r="C162" s="16" t="s">
        <v>21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3">
        <v>0</v>
      </c>
      <c r="J162" s="13">
        <v>0</v>
      </c>
      <c r="K162" s="13">
        <v>0</v>
      </c>
    </row>
    <row r="163" spans="1:11" ht="47.25">
      <c r="A163" s="73"/>
      <c r="B163" s="65"/>
      <c r="C163" s="16" t="s">
        <v>22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3">
        <v>0</v>
      </c>
      <c r="J163" s="13">
        <v>0</v>
      </c>
      <c r="K163" s="13">
        <v>0</v>
      </c>
    </row>
    <row r="164" spans="1:11">
      <c r="A164" s="71" t="s">
        <v>60</v>
      </c>
      <c r="B164" s="63" t="s">
        <v>26</v>
      </c>
      <c r="C164" s="16" t="s">
        <v>18</v>
      </c>
      <c r="D164" s="17">
        <f>D165+D166+D167+D168</f>
        <v>0</v>
      </c>
      <c r="E164" s="17">
        <f>E165+E166+E167+E168</f>
        <v>0</v>
      </c>
      <c r="F164" s="17">
        <f>F165+F166+F167+F168</f>
        <v>0</v>
      </c>
      <c r="G164" s="17">
        <f>G165+G166+G167+G168</f>
        <v>0</v>
      </c>
      <c r="H164" s="17">
        <f>H165+H166+H167+H168</f>
        <v>0</v>
      </c>
      <c r="I164" s="13">
        <v>0</v>
      </c>
      <c r="J164" s="13">
        <v>0</v>
      </c>
      <c r="K164" s="13">
        <v>0</v>
      </c>
    </row>
    <row r="165" spans="1:11" ht="31.5">
      <c r="A165" s="72"/>
      <c r="B165" s="64"/>
      <c r="C165" s="16" t="s">
        <v>19</v>
      </c>
      <c r="D165" s="17">
        <v>0</v>
      </c>
      <c r="E165" s="17">
        <v>0</v>
      </c>
      <c r="F165" s="18">
        <f>794-794</f>
        <v>0</v>
      </c>
      <c r="G165" s="18">
        <f>794-794</f>
        <v>0</v>
      </c>
      <c r="H165" s="18">
        <f>794-794</f>
        <v>0</v>
      </c>
      <c r="I165" s="13">
        <v>0</v>
      </c>
      <c r="J165" s="13">
        <v>0</v>
      </c>
      <c r="K165" s="13">
        <v>0</v>
      </c>
    </row>
    <row r="166" spans="1:11" ht="47.25">
      <c r="A166" s="72"/>
      <c r="B166" s="64"/>
      <c r="C166" s="16" t="s">
        <v>35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3">
        <v>0</v>
      </c>
      <c r="J166" s="13">
        <v>0</v>
      </c>
      <c r="K166" s="13">
        <v>0</v>
      </c>
    </row>
    <row r="167" spans="1:11" ht="47.25">
      <c r="A167" s="72"/>
      <c r="B167" s="64"/>
      <c r="C167" s="16" t="s">
        <v>21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3">
        <v>0</v>
      </c>
      <c r="J167" s="13">
        <v>0</v>
      </c>
      <c r="K167" s="13">
        <v>0</v>
      </c>
    </row>
    <row r="168" spans="1:11" ht="47.25">
      <c r="A168" s="73"/>
      <c r="B168" s="65"/>
      <c r="C168" s="16" t="s">
        <v>22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3">
        <v>0</v>
      </c>
      <c r="J168" s="13">
        <v>0</v>
      </c>
      <c r="K168" s="13">
        <v>0</v>
      </c>
    </row>
    <row r="169" spans="1:11">
      <c r="A169" s="71" t="s">
        <v>61</v>
      </c>
      <c r="B169" s="63" t="s">
        <v>26</v>
      </c>
      <c r="C169" s="16" t="s">
        <v>18</v>
      </c>
      <c r="D169" s="17">
        <f>D170+D171+D172+D173</f>
        <v>0</v>
      </c>
      <c r="E169" s="17">
        <f>E170+E171+E172+E173</f>
        <v>0</v>
      </c>
      <c r="F169" s="17">
        <f>F170+F171+F172+F173</f>
        <v>0</v>
      </c>
      <c r="G169" s="17">
        <f>G170+G171+G172+G173</f>
        <v>0</v>
      </c>
      <c r="H169" s="17">
        <f>H170+H171+H172+H173</f>
        <v>0</v>
      </c>
      <c r="I169" s="13">
        <v>0</v>
      </c>
      <c r="J169" s="13">
        <v>0</v>
      </c>
      <c r="K169" s="13">
        <v>0</v>
      </c>
    </row>
    <row r="170" spans="1:11" ht="31.5">
      <c r="A170" s="72"/>
      <c r="B170" s="64"/>
      <c r="C170" s="16" t="s">
        <v>19</v>
      </c>
      <c r="D170" s="17">
        <v>0</v>
      </c>
      <c r="E170" s="17">
        <v>0</v>
      </c>
      <c r="F170" s="18">
        <f>227-227</f>
        <v>0</v>
      </c>
      <c r="G170" s="18">
        <f>227-227</f>
        <v>0</v>
      </c>
      <c r="H170" s="18">
        <f>227-227</f>
        <v>0</v>
      </c>
      <c r="I170" s="13">
        <v>0</v>
      </c>
      <c r="J170" s="13">
        <v>0</v>
      </c>
      <c r="K170" s="13">
        <v>0</v>
      </c>
    </row>
    <row r="171" spans="1:11" ht="47.25">
      <c r="A171" s="72"/>
      <c r="B171" s="64"/>
      <c r="C171" s="16" t="s">
        <v>35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3">
        <v>0</v>
      </c>
      <c r="J171" s="13">
        <v>0</v>
      </c>
      <c r="K171" s="13">
        <v>0</v>
      </c>
    </row>
    <row r="172" spans="1:11" ht="47.25">
      <c r="A172" s="72"/>
      <c r="B172" s="64"/>
      <c r="C172" s="16" t="s">
        <v>21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3">
        <v>0</v>
      </c>
      <c r="J172" s="13">
        <v>0</v>
      </c>
      <c r="K172" s="13">
        <v>0</v>
      </c>
    </row>
    <row r="173" spans="1:11" ht="47.25">
      <c r="A173" s="73"/>
      <c r="B173" s="65"/>
      <c r="C173" s="16" t="s">
        <v>22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3">
        <v>0</v>
      </c>
      <c r="J173" s="13">
        <v>0</v>
      </c>
      <c r="K173" s="13">
        <v>0</v>
      </c>
    </row>
    <row r="174" spans="1:11">
      <c r="A174" s="71" t="s">
        <v>62</v>
      </c>
      <c r="B174" s="63" t="s">
        <v>26</v>
      </c>
      <c r="C174" s="16" t="s">
        <v>18</v>
      </c>
      <c r="D174" s="17">
        <f>D175+D176+D177+D178</f>
        <v>0</v>
      </c>
      <c r="E174" s="17">
        <f>E175+E176+E177+E178</f>
        <v>0</v>
      </c>
      <c r="F174" s="17">
        <f>F175+F176+F177+F178</f>
        <v>0</v>
      </c>
      <c r="G174" s="17">
        <f>G175+G176+G177+G178</f>
        <v>0</v>
      </c>
      <c r="H174" s="17">
        <f>H175+H176+H177+H178</f>
        <v>0</v>
      </c>
      <c r="I174" s="13">
        <v>0</v>
      </c>
      <c r="J174" s="13">
        <v>0</v>
      </c>
      <c r="K174" s="13">
        <v>0</v>
      </c>
    </row>
    <row r="175" spans="1:11" ht="31.5">
      <c r="A175" s="72"/>
      <c r="B175" s="64"/>
      <c r="C175" s="16" t="s">
        <v>19</v>
      </c>
      <c r="D175" s="17">
        <v>0</v>
      </c>
      <c r="E175" s="17">
        <v>0</v>
      </c>
      <c r="F175" s="18">
        <f>280-280</f>
        <v>0</v>
      </c>
      <c r="G175" s="18">
        <f>280-280</f>
        <v>0</v>
      </c>
      <c r="H175" s="18">
        <f>280-280</f>
        <v>0</v>
      </c>
      <c r="I175" s="13">
        <v>0</v>
      </c>
      <c r="J175" s="13">
        <v>0</v>
      </c>
      <c r="K175" s="13">
        <v>0</v>
      </c>
    </row>
    <row r="176" spans="1:11" ht="47.25">
      <c r="A176" s="72"/>
      <c r="B176" s="64"/>
      <c r="C176" s="16" t="s">
        <v>35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  <c r="I176" s="13">
        <v>0</v>
      </c>
      <c r="J176" s="13">
        <v>0</v>
      </c>
      <c r="K176" s="13">
        <v>0</v>
      </c>
    </row>
    <row r="177" spans="1:11" ht="47.25">
      <c r="A177" s="72"/>
      <c r="B177" s="64"/>
      <c r="C177" s="16" t="s">
        <v>21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3">
        <v>0</v>
      </c>
      <c r="J177" s="13">
        <v>0</v>
      </c>
      <c r="K177" s="13">
        <v>0</v>
      </c>
    </row>
    <row r="178" spans="1:11" ht="47.25">
      <c r="A178" s="73"/>
      <c r="B178" s="65"/>
      <c r="C178" s="16" t="s">
        <v>22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3">
        <v>0</v>
      </c>
      <c r="J178" s="13">
        <v>0</v>
      </c>
      <c r="K178" s="13">
        <v>0</v>
      </c>
    </row>
    <row r="179" spans="1:11">
      <c r="A179" s="71" t="s">
        <v>63</v>
      </c>
      <c r="B179" s="63" t="s">
        <v>64</v>
      </c>
      <c r="C179" s="16" t="s">
        <v>18</v>
      </c>
      <c r="D179" s="17">
        <f>D180+D181+D182+D183</f>
        <v>75</v>
      </c>
      <c r="E179" s="17">
        <f>E180+E181+E182+E183</f>
        <v>75</v>
      </c>
      <c r="F179" s="17">
        <f>F180+F181+F182+F183</f>
        <v>70</v>
      </c>
      <c r="G179" s="17">
        <f>G180+G181+G182+G183</f>
        <v>0</v>
      </c>
      <c r="H179" s="17">
        <f>H180+H181+H182+H183</f>
        <v>0</v>
      </c>
      <c r="I179" s="13">
        <f>G179/D179*100</f>
        <v>0</v>
      </c>
      <c r="J179" s="13">
        <f>G179/E179*100</f>
        <v>0</v>
      </c>
      <c r="K179" s="13">
        <f>G179/F179*100</f>
        <v>0</v>
      </c>
    </row>
    <row r="180" spans="1:11" ht="31.5">
      <c r="A180" s="72"/>
      <c r="B180" s="64"/>
      <c r="C180" s="16" t="s">
        <v>19</v>
      </c>
      <c r="D180" s="17">
        <v>75</v>
      </c>
      <c r="E180" s="17">
        <v>75</v>
      </c>
      <c r="F180" s="17">
        <v>70</v>
      </c>
      <c r="G180" s="17">
        <v>0</v>
      </c>
      <c r="H180" s="17">
        <v>0</v>
      </c>
      <c r="I180" s="13">
        <f>G180/D180*100</f>
        <v>0</v>
      </c>
      <c r="J180" s="13">
        <f>G180/E180*100</f>
        <v>0</v>
      </c>
      <c r="K180" s="13">
        <f>G180/F180*100</f>
        <v>0</v>
      </c>
    </row>
    <row r="181" spans="1:11" ht="47.25">
      <c r="A181" s="72"/>
      <c r="B181" s="64"/>
      <c r="C181" s="16" t="s">
        <v>35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3">
        <v>0</v>
      </c>
      <c r="J181" s="13">
        <v>0</v>
      </c>
      <c r="K181" s="13">
        <v>0</v>
      </c>
    </row>
    <row r="182" spans="1:11" ht="47.25">
      <c r="A182" s="72"/>
      <c r="B182" s="64"/>
      <c r="C182" s="16" t="s">
        <v>21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3">
        <v>0</v>
      </c>
      <c r="J182" s="13">
        <v>0</v>
      </c>
      <c r="K182" s="13">
        <v>0</v>
      </c>
    </row>
    <row r="183" spans="1:11" ht="47.25">
      <c r="A183" s="73"/>
      <c r="B183" s="65"/>
      <c r="C183" s="16" t="s">
        <v>22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3">
        <v>0</v>
      </c>
      <c r="J183" s="13">
        <v>0</v>
      </c>
      <c r="K183" s="13">
        <v>0</v>
      </c>
    </row>
    <row r="184" spans="1:11">
      <c r="A184" s="71" t="s">
        <v>65</v>
      </c>
      <c r="B184" s="63" t="s">
        <v>66</v>
      </c>
      <c r="C184" s="16" t="s">
        <v>18</v>
      </c>
      <c r="D184" s="17">
        <f>D185+D186+D187+D188</f>
        <v>10</v>
      </c>
      <c r="E184" s="17">
        <f>E185+E186+E187+E188</f>
        <v>0</v>
      </c>
      <c r="F184" s="17">
        <f>F185+F186+F187+F188</f>
        <v>0</v>
      </c>
      <c r="G184" s="17">
        <f>G185+G186+G187+G188</f>
        <v>0</v>
      </c>
      <c r="H184" s="17">
        <f>H185+H186+H187+H188</f>
        <v>0</v>
      </c>
      <c r="I184" s="13">
        <f>G184/D184*100</f>
        <v>0</v>
      </c>
      <c r="J184" s="13">
        <v>0</v>
      </c>
      <c r="K184" s="13">
        <v>0</v>
      </c>
    </row>
    <row r="185" spans="1:11" ht="31.5">
      <c r="A185" s="72"/>
      <c r="B185" s="64"/>
      <c r="C185" s="16" t="s">
        <v>19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3">
        <v>0</v>
      </c>
      <c r="J185" s="13">
        <v>0</v>
      </c>
      <c r="K185" s="13">
        <v>0</v>
      </c>
    </row>
    <row r="186" spans="1:11" ht="47.25">
      <c r="A186" s="72"/>
      <c r="B186" s="64"/>
      <c r="C186" s="16" t="s">
        <v>35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3">
        <v>0</v>
      </c>
      <c r="J186" s="13">
        <v>0</v>
      </c>
      <c r="K186" s="13">
        <v>0</v>
      </c>
    </row>
    <row r="187" spans="1:11" ht="47.25">
      <c r="A187" s="72"/>
      <c r="B187" s="64"/>
      <c r="C187" s="16" t="s">
        <v>21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3">
        <v>0</v>
      </c>
      <c r="J187" s="13">
        <v>0</v>
      </c>
      <c r="K187" s="13">
        <v>0</v>
      </c>
    </row>
    <row r="188" spans="1:11" ht="47.25">
      <c r="A188" s="73"/>
      <c r="B188" s="65"/>
      <c r="C188" s="16" t="s">
        <v>22</v>
      </c>
      <c r="D188" s="17">
        <v>10</v>
      </c>
      <c r="E188" s="17">
        <v>0</v>
      </c>
      <c r="F188" s="17">
        <v>0</v>
      </c>
      <c r="G188" s="17">
        <v>0</v>
      </c>
      <c r="H188" s="17">
        <v>0</v>
      </c>
      <c r="I188" s="13">
        <v>0</v>
      </c>
      <c r="J188" s="13">
        <v>0</v>
      </c>
      <c r="K188" s="13">
        <v>0</v>
      </c>
    </row>
    <row r="189" spans="1:11">
      <c r="A189" s="71" t="s">
        <v>67</v>
      </c>
      <c r="B189" s="63" t="s">
        <v>38</v>
      </c>
      <c r="C189" s="16" t="s">
        <v>18</v>
      </c>
      <c r="D189" s="17">
        <f>D190+D191+D192+D193</f>
        <v>0</v>
      </c>
      <c r="E189" s="17">
        <f>E190+E191+E192+E193</f>
        <v>0</v>
      </c>
      <c r="F189" s="17">
        <f>F190+F191+F192+F193</f>
        <v>0</v>
      </c>
      <c r="G189" s="17">
        <f>G190+G191+G192+G193</f>
        <v>0</v>
      </c>
      <c r="H189" s="17">
        <f>H190+H191+H192+H193</f>
        <v>0</v>
      </c>
      <c r="I189" s="13">
        <v>0</v>
      </c>
      <c r="J189" s="13">
        <v>0</v>
      </c>
      <c r="K189" s="13">
        <v>0</v>
      </c>
    </row>
    <row r="190" spans="1:11" ht="31.5">
      <c r="A190" s="72"/>
      <c r="B190" s="64"/>
      <c r="C190" s="16" t="s">
        <v>19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3">
        <v>0</v>
      </c>
      <c r="J190" s="13">
        <v>0</v>
      </c>
      <c r="K190" s="13">
        <v>0</v>
      </c>
    </row>
    <row r="191" spans="1:11" ht="47.25">
      <c r="A191" s="72"/>
      <c r="B191" s="64"/>
      <c r="C191" s="16" t="s">
        <v>35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3">
        <v>0</v>
      </c>
      <c r="J191" s="13">
        <v>0</v>
      </c>
      <c r="K191" s="13">
        <v>0</v>
      </c>
    </row>
    <row r="192" spans="1:11" ht="47.25">
      <c r="A192" s="72"/>
      <c r="B192" s="64"/>
      <c r="C192" s="16" t="s">
        <v>21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3">
        <v>0</v>
      </c>
      <c r="J192" s="13">
        <v>0</v>
      </c>
      <c r="K192" s="13">
        <v>0</v>
      </c>
    </row>
    <row r="193" spans="1:11" ht="47.25">
      <c r="A193" s="73"/>
      <c r="B193" s="65"/>
      <c r="C193" s="16" t="s">
        <v>22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3">
        <v>0</v>
      </c>
      <c r="J193" s="13">
        <v>0</v>
      </c>
      <c r="K193" s="13">
        <v>0</v>
      </c>
    </row>
    <row r="194" spans="1:11">
      <c r="A194" s="71" t="s">
        <v>68</v>
      </c>
      <c r="B194" s="63" t="s">
        <v>38</v>
      </c>
      <c r="C194" s="16" t="s">
        <v>18</v>
      </c>
      <c r="D194" s="17">
        <f>D195+D196+D197+D198</f>
        <v>0</v>
      </c>
      <c r="E194" s="17">
        <f>E195+E196+E197+E198</f>
        <v>0</v>
      </c>
      <c r="F194" s="17">
        <f>F195+F196+F197+F198</f>
        <v>0</v>
      </c>
      <c r="G194" s="17">
        <f>G195+G196+G197+G198</f>
        <v>0</v>
      </c>
      <c r="H194" s="17">
        <f>H195+H196+H197+H198</f>
        <v>0</v>
      </c>
      <c r="I194" s="13">
        <v>0</v>
      </c>
      <c r="J194" s="13">
        <v>0</v>
      </c>
      <c r="K194" s="13">
        <v>0</v>
      </c>
    </row>
    <row r="195" spans="1:11" ht="31.5">
      <c r="A195" s="72"/>
      <c r="B195" s="64"/>
      <c r="C195" s="16" t="s">
        <v>19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3">
        <v>0</v>
      </c>
      <c r="J195" s="13">
        <v>0</v>
      </c>
      <c r="K195" s="13">
        <v>0</v>
      </c>
    </row>
    <row r="196" spans="1:11" ht="47.25">
      <c r="A196" s="72"/>
      <c r="B196" s="64"/>
      <c r="C196" s="16" t="s">
        <v>35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3">
        <v>0</v>
      </c>
      <c r="J196" s="13">
        <v>0</v>
      </c>
      <c r="K196" s="13">
        <v>0</v>
      </c>
    </row>
    <row r="197" spans="1:11" ht="47.25">
      <c r="A197" s="72"/>
      <c r="B197" s="64"/>
      <c r="C197" s="16" t="s">
        <v>21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3">
        <v>0</v>
      </c>
      <c r="J197" s="13">
        <v>0</v>
      </c>
      <c r="K197" s="13">
        <v>0</v>
      </c>
    </row>
    <row r="198" spans="1:11" ht="47.25">
      <c r="A198" s="73"/>
      <c r="B198" s="65"/>
      <c r="C198" s="16" t="s">
        <v>22</v>
      </c>
      <c r="D198" s="17">
        <v>0</v>
      </c>
      <c r="E198" s="17">
        <v>0</v>
      </c>
      <c r="F198" s="17">
        <v>0</v>
      </c>
      <c r="G198" s="17">
        <v>0</v>
      </c>
      <c r="H198" s="17">
        <v>0</v>
      </c>
      <c r="I198" s="13">
        <v>0</v>
      </c>
      <c r="J198" s="13">
        <v>0</v>
      </c>
      <c r="K198" s="13">
        <v>0</v>
      </c>
    </row>
    <row r="199" spans="1:11">
      <c r="A199" s="63" t="s">
        <v>69</v>
      </c>
      <c r="B199" s="66" t="s">
        <v>70</v>
      </c>
      <c r="C199" s="16" t="s">
        <v>18</v>
      </c>
      <c r="D199" s="17">
        <f>D200+D201+D202+D203</f>
        <v>125</v>
      </c>
      <c r="E199" s="17">
        <f>E200+E201+E202+E203</f>
        <v>125</v>
      </c>
      <c r="F199" s="17">
        <f>F200+F201+F202+F203</f>
        <v>30</v>
      </c>
      <c r="G199" s="17">
        <f>G200+G201+G202+G203</f>
        <v>20</v>
      </c>
      <c r="H199" s="17">
        <f>H200+H201+H202+H203</f>
        <v>20</v>
      </c>
      <c r="I199" s="13">
        <f>G199/D199*100</f>
        <v>16</v>
      </c>
      <c r="J199" s="13">
        <f>G199/E199*100</f>
        <v>16</v>
      </c>
      <c r="K199" s="13">
        <f>G199/F199*100</f>
        <v>66.666666666666657</v>
      </c>
    </row>
    <row r="200" spans="1:11" ht="31.5">
      <c r="A200" s="64"/>
      <c r="B200" s="66"/>
      <c r="C200" s="16" t="s">
        <v>19</v>
      </c>
      <c r="D200" s="17">
        <f>D206+D211+D216+D221</f>
        <v>125</v>
      </c>
      <c r="E200" s="17">
        <f>E206+E211+E216+E221</f>
        <v>125</v>
      </c>
      <c r="F200" s="17">
        <f>F206+F211+F216+F221</f>
        <v>30</v>
      </c>
      <c r="G200" s="17">
        <f>G206+G211+G216+G221</f>
        <v>20</v>
      </c>
      <c r="H200" s="17">
        <f>H206+H211+H216+H221</f>
        <v>20</v>
      </c>
      <c r="I200" s="13">
        <f>G200/D200*100</f>
        <v>16</v>
      </c>
      <c r="J200" s="13">
        <f>G200/E200*100</f>
        <v>16</v>
      </c>
      <c r="K200" s="13">
        <f>G200/F200*100</f>
        <v>66.666666666666657</v>
      </c>
    </row>
    <row r="201" spans="1:11" ht="47.25">
      <c r="A201" s="64"/>
      <c r="B201" s="66"/>
      <c r="C201" s="16" t="s">
        <v>35</v>
      </c>
      <c r="D201" s="17">
        <f t="shared" ref="D201:H203" si="16">D207+D212+D217+D222</f>
        <v>0</v>
      </c>
      <c r="E201" s="17">
        <f t="shared" si="16"/>
        <v>0</v>
      </c>
      <c r="F201" s="17">
        <f t="shared" si="16"/>
        <v>0</v>
      </c>
      <c r="G201" s="17">
        <f t="shared" si="16"/>
        <v>0</v>
      </c>
      <c r="H201" s="17">
        <f t="shared" si="16"/>
        <v>0</v>
      </c>
      <c r="I201" s="13">
        <v>0</v>
      </c>
      <c r="J201" s="13">
        <v>0</v>
      </c>
      <c r="K201" s="13">
        <v>0</v>
      </c>
    </row>
    <row r="202" spans="1:11" ht="47.25">
      <c r="A202" s="64"/>
      <c r="B202" s="66"/>
      <c r="C202" s="16" t="s">
        <v>71</v>
      </c>
      <c r="D202" s="17">
        <f t="shared" si="16"/>
        <v>0</v>
      </c>
      <c r="E202" s="17">
        <f t="shared" si="16"/>
        <v>0</v>
      </c>
      <c r="F202" s="17">
        <f t="shared" si="16"/>
        <v>0</v>
      </c>
      <c r="G202" s="17">
        <f t="shared" si="16"/>
        <v>0</v>
      </c>
      <c r="H202" s="17">
        <f t="shared" si="16"/>
        <v>0</v>
      </c>
      <c r="I202" s="13">
        <v>0</v>
      </c>
      <c r="J202" s="13">
        <v>0</v>
      </c>
      <c r="K202" s="13">
        <v>0</v>
      </c>
    </row>
    <row r="203" spans="1:11" ht="47.25">
      <c r="A203" s="64"/>
      <c r="B203" s="66"/>
      <c r="C203" s="16" t="s">
        <v>22</v>
      </c>
      <c r="D203" s="17">
        <f t="shared" si="16"/>
        <v>0</v>
      </c>
      <c r="E203" s="17">
        <f t="shared" si="16"/>
        <v>0</v>
      </c>
      <c r="F203" s="17">
        <f t="shared" si="16"/>
        <v>0</v>
      </c>
      <c r="G203" s="17">
        <f t="shared" si="16"/>
        <v>0</v>
      </c>
      <c r="H203" s="17">
        <f t="shared" si="16"/>
        <v>0</v>
      </c>
      <c r="I203" s="13">
        <v>0</v>
      </c>
      <c r="J203" s="13">
        <v>0</v>
      </c>
      <c r="K203" s="13">
        <v>0</v>
      </c>
    </row>
    <row r="204" spans="1:11">
      <c r="A204" s="64"/>
      <c r="B204" s="67" t="s">
        <v>23</v>
      </c>
      <c r="C204" s="68"/>
      <c r="D204" s="68"/>
      <c r="E204" s="68"/>
      <c r="F204" s="68"/>
      <c r="G204" s="68"/>
      <c r="H204" s="68"/>
      <c r="I204" s="68"/>
      <c r="J204" s="68"/>
      <c r="K204" s="69"/>
    </row>
    <row r="205" spans="1:11">
      <c r="A205" s="64"/>
      <c r="B205" s="70" t="s">
        <v>72</v>
      </c>
      <c r="C205" s="16" t="s">
        <v>18</v>
      </c>
      <c r="D205" s="17">
        <f>D206+D207+D208+D209</f>
        <v>30</v>
      </c>
      <c r="E205" s="17">
        <f>E206+E207+E208+E209</f>
        <v>30</v>
      </c>
      <c r="F205" s="17">
        <f>F206+F207+F208+F209</f>
        <v>30</v>
      </c>
      <c r="G205" s="17">
        <f>G206+G207+G208+G209</f>
        <v>20</v>
      </c>
      <c r="H205" s="17">
        <f>H206+H207+H208+H209</f>
        <v>20</v>
      </c>
      <c r="I205" s="13">
        <f>G205/D205*100</f>
        <v>66.666666666666657</v>
      </c>
      <c r="J205" s="13">
        <f>G205/E205*100</f>
        <v>66.666666666666657</v>
      </c>
      <c r="K205" s="13">
        <f>G205/F205*100</f>
        <v>66.666666666666657</v>
      </c>
    </row>
    <row r="206" spans="1:11" ht="31.5">
      <c r="A206" s="64"/>
      <c r="B206" s="70"/>
      <c r="C206" s="16" t="s">
        <v>19</v>
      </c>
      <c r="D206" s="17">
        <f>D241+D246</f>
        <v>30</v>
      </c>
      <c r="E206" s="17">
        <f>E241+E246</f>
        <v>30</v>
      </c>
      <c r="F206" s="17">
        <f>F241+F246</f>
        <v>30</v>
      </c>
      <c r="G206" s="17">
        <f>G241+G246</f>
        <v>20</v>
      </c>
      <c r="H206" s="17">
        <f>H241+H246</f>
        <v>20</v>
      </c>
      <c r="I206" s="13">
        <f>G206/D206*100</f>
        <v>66.666666666666657</v>
      </c>
      <c r="J206" s="13">
        <f>G206/E206*100</f>
        <v>66.666666666666657</v>
      </c>
      <c r="K206" s="13">
        <f>G206/F206*100</f>
        <v>66.666666666666657</v>
      </c>
    </row>
    <row r="207" spans="1:11" ht="47.25">
      <c r="A207" s="64"/>
      <c r="B207" s="70"/>
      <c r="C207" s="16" t="s">
        <v>35</v>
      </c>
      <c r="D207" s="17">
        <f t="shared" ref="D207:H209" si="17">D242+D247</f>
        <v>0</v>
      </c>
      <c r="E207" s="17">
        <f t="shared" si="17"/>
        <v>0</v>
      </c>
      <c r="F207" s="17">
        <f t="shared" si="17"/>
        <v>0</v>
      </c>
      <c r="G207" s="17">
        <f t="shared" si="17"/>
        <v>0</v>
      </c>
      <c r="H207" s="17">
        <f t="shared" si="17"/>
        <v>0</v>
      </c>
      <c r="I207" s="13">
        <v>0</v>
      </c>
      <c r="J207" s="13">
        <v>0</v>
      </c>
      <c r="K207" s="13">
        <v>0</v>
      </c>
    </row>
    <row r="208" spans="1:11" ht="47.25">
      <c r="A208" s="64"/>
      <c r="B208" s="70"/>
      <c r="C208" s="16" t="s">
        <v>21</v>
      </c>
      <c r="D208" s="17">
        <f t="shared" si="17"/>
        <v>0</v>
      </c>
      <c r="E208" s="17">
        <f t="shared" si="17"/>
        <v>0</v>
      </c>
      <c r="F208" s="17">
        <f t="shared" si="17"/>
        <v>0</v>
      </c>
      <c r="G208" s="17">
        <f t="shared" si="17"/>
        <v>0</v>
      </c>
      <c r="H208" s="17">
        <f t="shared" si="17"/>
        <v>0</v>
      </c>
      <c r="I208" s="13">
        <v>0</v>
      </c>
      <c r="J208" s="13">
        <v>0</v>
      </c>
      <c r="K208" s="13">
        <v>0</v>
      </c>
    </row>
    <row r="209" spans="1:11" ht="47.25">
      <c r="A209" s="64"/>
      <c r="B209" s="70"/>
      <c r="C209" s="16" t="s">
        <v>22</v>
      </c>
      <c r="D209" s="17">
        <f t="shared" si="17"/>
        <v>0</v>
      </c>
      <c r="E209" s="17">
        <f t="shared" si="17"/>
        <v>0</v>
      </c>
      <c r="F209" s="17">
        <f t="shared" si="17"/>
        <v>0</v>
      </c>
      <c r="G209" s="17">
        <f t="shared" si="17"/>
        <v>0</v>
      </c>
      <c r="H209" s="17">
        <f t="shared" si="17"/>
        <v>0</v>
      </c>
      <c r="I209" s="13">
        <v>0</v>
      </c>
      <c r="J209" s="13">
        <v>0</v>
      </c>
      <c r="K209" s="13">
        <v>0</v>
      </c>
    </row>
    <row r="210" spans="1:11">
      <c r="A210" s="64"/>
      <c r="B210" s="70" t="s">
        <v>25</v>
      </c>
      <c r="C210" s="16" t="s">
        <v>18</v>
      </c>
      <c r="D210" s="17">
        <f>D211+D212+D213+D214</f>
        <v>95</v>
      </c>
      <c r="E210" s="17">
        <f>E211+E212+E213+E214</f>
        <v>95</v>
      </c>
      <c r="F210" s="17">
        <f>F211+F212+F213+F214</f>
        <v>0</v>
      </c>
      <c r="G210" s="17">
        <f>G211+G212+G213+G214</f>
        <v>0</v>
      </c>
      <c r="H210" s="17">
        <f>H211+H212+H213+H214</f>
        <v>0</v>
      </c>
      <c r="I210" s="13">
        <f>G210/D210*100</f>
        <v>0</v>
      </c>
      <c r="J210" s="13">
        <f>G210/E210*100</f>
        <v>0</v>
      </c>
      <c r="K210" s="13">
        <v>0</v>
      </c>
    </row>
    <row r="211" spans="1:11" ht="31.5">
      <c r="A211" s="64"/>
      <c r="B211" s="70"/>
      <c r="C211" s="16" t="s">
        <v>19</v>
      </c>
      <c r="D211" s="17">
        <f>D226+D251+D256+D281</f>
        <v>95</v>
      </c>
      <c r="E211" s="17">
        <f>E226+E251+E256+E281</f>
        <v>95</v>
      </c>
      <c r="F211" s="17">
        <f>F226+F251+F256+F281</f>
        <v>0</v>
      </c>
      <c r="G211" s="17">
        <f>G226+G251+G256+G281</f>
        <v>0</v>
      </c>
      <c r="H211" s="17">
        <f>H226+H251+H256+H281</f>
        <v>0</v>
      </c>
      <c r="I211" s="13">
        <f>G211/D211*100</f>
        <v>0</v>
      </c>
      <c r="J211" s="13">
        <f>G211/E211*100</f>
        <v>0</v>
      </c>
      <c r="K211" s="13">
        <v>0</v>
      </c>
    </row>
    <row r="212" spans="1:11" ht="47.25">
      <c r="A212" s="64"/>
      <c r="B212" s="70"/>
      <c r="C212" s="16" t="s">
        <v>35</v>
      </c>
      <c r="D212" s="17">
        <f t="shared" ref="D212:H214" si="18">D227+D252+D257+D282</f>
        <v>0</v>
      </c>
      <c r="E212" s="17">
        <f t="shared" si="18"/>
        <v>0</v>
      </c>
      <c r="F212" s="17">
        <f t="shared" si="18"/>
        <v>0</v>
      </c>
      <c r="G212" s="17">
        <f t="shared" si="18"/>
        <v>0</v>
      </c>
      <c r="H212" s="17">
        <f t="shared" si="18"/>
        <v>0</v>
      </c>
      <c r="I212" s="13">
        <v>0</v>
      </c>
      <c r="J212" s="13">
        <v>0</v>
      </c>
      <c r="K212" s="13">
        <v>0</v>
      </c>
    </row>
    <row r="213" spans="1:11" ht="47.25">
      <c r="A213" s="64"/>
      <c r="B213" s="70"/>
      <c r="C213" s="16" t="s">
        <v>21</v>
      </c>
      <c r="D213" s="17">
        <f t="shared" si="18"/>
        <v>0</v>
      </c>
      <c r="E213" s="17">
        <f t="shared" si="18"/>
        <v>0</v>
      </c>
      <c r="F213" s="17">
        <f t="shared" si="18"/>
        <v>0</v>
      </c>
      <c r="G213" s="17">
        <f t="shared" si="18"/>
        <v>0</v>
      </c>
      <c r="H213" s="17">
        <f t="shared" si="18"/>
        <v>0</v>
      </c>
      <c r="I213" s="13">
        <v>0</v>
      </c>
      <c r="J213" s="13">
        <v>0</v>
      </c>
      <c r="K213" s="13">
        <v>0</v>
      </c>
    </row>
    <row r="214" spans="1:11" ht="47.25">
      <c r="A214" s="64"/>
      <c r="B214" s="70"/>
      <c r="C214" s="16" t="s">
        <v>22</v>
      </c>
      <c r="D214" s="17">
        <f t="shared" si="18"/>
        <v>0</v>
      </c>
      <c r="E214" s="17">
        <f t="shared" si="18"/>
        <v>0</v>
      </c>
      <c r="F214" s="17">
        <f t="shared" si="18"/>
        <v>0</v>
      </c>
      <c r="G214" s="17">
        <f t="shared" si="18"/>
        <v>0</v>
      </c>
      <c r="H214" s="17">
        <f t="shared" si="18"/>
        <v>0</v>
      </c>
      <c r="I214" s="13">
        <v>0</v>
      </c>
      <c r="J214" s="13">
        <v>0</v>
      </c>
      <c r="K214" s="13">
        <v>0</v>
      </c>
    </row>
    <row r="215" spans="1:11">
      <c r="A215" s="64"/>
      <c r="B215" s="66" t="s">
        <v>26</v>
      </c>
      <c r="C215" s="16" t="s">
        <v>18</v>
      </c>
      <c r="D215" s="17">
        <f>D216+D217+D218+D219</f>
        <v>0</v>
      </c>
      <c r="E215" s="17">
        <f>E216+E217+E218+E219</f>
        <v>0</v>
      </c>
      <c r="F215" s="17">
        <f>F216+F217+F218+F219</f>
        <v>0</v>
      </c>
      <c r="G215" s="17">
        <f>G216+G217+G218+G219</f>
        <v>0</v>
      </c>
      <c r="H215" s="17">
        <f>H216+H217+H218+H219</f>
        <v>0</v>
      </c>
      <c r="I215" s="13">
        <v>0</v>
      </c>
      <c r="J215" s="13">
        <v>0</v>
      </c>
      <c r="K215" s="13">
        <v>0</v>
      </c>
    </row>
    <row r="216" spans="1:11" ht="31.5">
      <c r="A216" s="64"/>
      <c r="B216" s="66"/>
      <c r="C216" s="16" t="s">
        <v>19</v>
      </c>
      <c r="D216" s="17">
        <f>D266+D271+D276</f>
        <v>0</v>
      </c>
      <c r="E216" s="17">
        <f>E266+E271+E276</f>
        <v>0</v>
      </c>
      <c r="F216" s="17">
        <f>F266+F271+F276</f>
        <v>0</v>
      </c>
      <c r="G216" s="17">
        <f>G266+G271+G276</f>
        <v>0</v>
      </c>
      <c r="H216" s="17">
        <f>H266+H271+H276</f>
        <v>0</v>
      </c>
      <c r="I216" s="13">
        <v>0</v>
      </c>
      <c r="J216" s="13">
        <v>0</v>
      </c>
      <c r="K216" s="13">
        <v>0</v>
      </c>
    </row>
    <row r="217" spans="1:11" ht="47.25">
      <c r="A217" s="64"/>
      <c r="B217" s="66"/>
      <c r="C217" s="16" t="s">
        <v>35</v>
      </c>
      <c r="D217" s="17">
        <f t="shared" ref="D217:H219" si="19">D267+D272+D277</f>
        <v>0</v>
      </c>
      <c r="E217" s="17">
        <f t="shared" si="19"/>
        <v>0</v>
      </c>
      <c r="F217" s="17">
        <f t="shared" si="19"/>
        <v>0</v>
      </c>
      <c r="G217" s="17">
        <f t="shared" si="19"/>
        <v>0</v>
      </c>
      <c r="H217" s="17">
        <f t="shared" si="19"/>
        <v>0</v>
      </c>
      <c r="I217" s="13">
        <v>0</v>
      </c>
      <c r="J217" s="13">
        <v>0</v>
      </c>
      <c r="K217" s="13">
        <v>0</v>
      </c>
    </row>
    <row r="218" spans="1:11" ht="47.25">
      <c r="A218" s="64"/>
      <c r="B218" s="66"/>
      <c r="C218" s="16" t="s">
        <v>21</v>
      </c>
      <c r="D218" s="17">
        <f t="shared" si="19"/>
        <v>0</v>
      </c>
      <c r="E218" s="17">
        <f t="shared" si="19"/>
        <v>0</v>
      </c>
      <c r="F218" s="17">
        <f t="shared" si="19"/>
        <v>0</v>
      </c>
      <c r="G218" s="17">
        <f t="shared" si="19"/>
        <v>0</v>
      </c>
      <c r="H218" s="17">
        <f t="shared" si="19"/>
        <v>0</v>
      </c>
      <c r="I218" s="13">
        <v>0</v>
      </c>
      <c r="J218" s="13">
        <v>0</v>
      </c>
      <c r="K218" s="13">
        <v>0</v>
      </c>
    </row>
    <row r="219" spans="1:11" ht="47.25">
      <c r="A219" s="64"/>
      <c r="B219" s="66"/>
      <c r="C219" s="16" t="s">
        <v>22</v>
      </c>
      <c r="D219" s="17">
        <f t="shared" si="19"/>
        <v>0</v>
      </c>
      <c r="E219" s="17">
        <f t="shared" si="19"/>
        <v>0</v>
      </c>
      <c r="F219" s="17">
        <f t="shared" si="19"/>
        <v>0</v>
      </c>
      <c r="G219" s="17">
        <f t="shared" si="19"/>
        <v>0</v>
      </c>
      <c r="H219" s="17">
        <f t="shared" si="19"/>
        <v>0</v>
      </c>
      <c r="I219" s="13">
        <v>0</v>
      </c>
      <c r="J219" s="13">
        <v>0</v>
      </c>
      <c r="K219" s="13">
        <v>0</v>
      </c>
    </row>
    <row r="220" spans="1:11">
      <c r="A220" s="64"/>
      <c r="B220" s="63" t="s">
        <v>38</v>
      </c>
      <c r="C220" s="16" t="s">
        <v>18</v>
      </c>
      <c r="D220" s="17">
        <f>D221+D222+D223+D224</f>
        <v>0</v>
      </c>
      <c r="E220" s="17">
        <f>E221+E222+E223+E224</f>
        <v>0</v>
      </c>
      <c r="F220" s="17">
        <f>F221+F222+F223+F224</f>
        <v>0</v>
      </c>
      <c r="G220" s="17">
        <f>G221+G222+G223+G224</f>
        <v>0</v>
      </c>
      <c r="H220" s="17">
        <f>H221+H222+H223+H224</f>
        <v>0</v>
      </c>
      <c r="I220" s="13">
        <v>0</v>
      </c>
      <c r="J220" s="13">
        <v>0</v>
      </c>
      <c r="K220" s="13">
        <v>0</v>
      </c>
    </row>
    <row r="221" spans="1:11" ht="31.5">
      <c r="A221" s="64"/>
      <c r="B221" s="64"/>
      <c r="C221" s="16" t="s">
        <v>19</v>
      </c>
      <c r="D221" s="17">
        <f>D261</f>
        <v>0</v>
      </c>
      <c r="E221" s="17">
        <f>E261</f>
        <v>0</v>
      </c>
      <c r="F221" s="17">
        <f>F261</f>
        <v>0</v>
      </c>
      <c r="G221" s="17">
        <f>G261</f>
        <v>0</v>
      </c>
      <c r="H221" s="17">
        <f>H261</f>
        <v>0</v>
      </c>
      <c r="I221" s="13">
        <v>0</v>
      </c>
      <c r="J221" s="13">
        <v>0</v>
      </c>
      <c r="K221" s="13">
        <v>0</v>
      </c>
    </row>
    <row r="222" spans="1:11" ht="47.25">
      <c r="A222" s="64"/>
      <c r="B222" s="64"/>
      <c r="C222" s="16" t="s">
        <v>35</v>
      </c>
      <c r="D222" s="17">
        <f t="shared" ref="D222:H224" si="20">D262</f>
        <v>0</v>
      </c>
      <c r="E222" s="17">
        <f t="shared" si="20"/>
        <v>0</v>
      </c>
      <c r="F222" s="17">
        <f t="shared" si="20"/>
        <v>0</v>
      </c>
      <c r="G222" s="17">
        <f t="shared" si="20"/>
        <v>0</v>
      </c>
      <c r="H222" s="17">
        <f t="shared" si="20"/>
        <v>0</v>
      </c>
      <c r="I222" s="13">
        <v>0</v>
      </c>
      <c r="J222" s="13">
        <v>0</v>
      </c>
      <c r="K222" s="13">
        <v>0</v>
      </c>
    </row>
    <row r="223" spans="1:11" ht="47.25">
      <c r="A223" s="64"/>
      <c r="B223" s="64"/>
      <c r="C223" s="16" t="s">
        <v>21</v>
      </c>
      <c r="D223" s="17">
        <f t="shared" si="20"/>
        <v>0</v>
      </c>
      <c r="E223" s="17">
        <f t="shared" si="20"/>
        <v>0</v>
      </c>
      <c r="F223" s="17">
        <f t="shared" si="20"/>
        <v>0</v>
      </c>
      <c r="G223" s="17">
        <f t="shared" si="20"/>
        <v>0</v>
      </c>
      <c r="H223" s="17">
        <f t="shared" si="20"/>
        <v>0</v>
      </c>
      <c r="I223" s="13">
        <v>0</v>
      </c>
      <c r="J223" s="13">
        <v>0</v>
      </c>
      <c r="K223" s="13">
        <v>0</v>
      </c>
    </row>
    <row r="224" spans="1:11" ht="47.25">
      <c r="A224" s="65"/>
      <c r="B224" s="65"/>
      <c r="C224" s="16" t="s">
        <v>22</v>
      </c>
      <c r="D224" s="17">
        <f t="shared" si="20"/>
        <v>0</v>
      </c>
      <c r="E224" s="17">
        <f t="shared" si="20"/>
        <v>0</v>
      </c>
      <c r="F224" s="17">
        <f t="shared" si="20"/>
        <v>0</v>
      </c>
      <c r="G224" s="17">
        <f t="shared" si="20"/>
        <v>0</v>
      </c>
      <c r="H224" s="17">
        <f t="shared" si="20"/>
        <v>0</v>
      </c>
      <c r="I224" s="13">
        <v>0</v>
      </c>
      <c r="J224" s="13">
        <v>0</v>
      </c>
      <c r="K224" s="13">
        <v>0</v>
      </c>
    </row>
    <row r="225" spans="1:11">
      <c r="A225" s="63" t="s">
        <v>73</v>
      </c>
      <c r="B225" s="63" t="s">
        <v>34</v>
      </c>
      <c r="C225" s="16" t="s">
        <v>18</v>
      </c>
      <c r="D225" s="17">
        <f>D226+D227+D228+D229</f>
        <v>15</v>
      </c>
      <c r="E225" s="17">
        <f>E226+E227+E228+E229</f>
        <v>15</v>
      </c>
      <c r="F225" s="17">
        <f>F226+F227+F228+F229</f>
        <v>0</v>
      </c>
      <c r="G225" s="17">
        <f>G226+G227+G228+G229</f>
        <v>0</v>
      </c>
      <c r="H225" s="17">
        <f>H226+H227+H228+H229</f>
        <v>0</v>
      </c>
      <c r="I225" s="13">
        <f>G225/D225*100</f>
        <v>0</v>
      </c>
      <c r="J225" s="13">
        <f>G225/E225*100</f>
        <v>0</v>
      </c>
      <c r="K225" s="13">
        <v>0</v>
      </c>
    </row>
    <row r="226" spans="1:11" ht="31.5">
      <c r="A226" s="64"/>
      <c r="B226" s="64"/>
      <c r="C226" s="16" t="s">
        <v>19</v>
      </c>
      <c r="D226" s="17">
        <v>15</v>
      </c>
      <c r="E226" s="17">
        <v>15</v>
      </c>
      <c r="F226" s="17">
        <v>0</v>
      </c>
      <c r="G226" s="17">
        <v>0</v>
      </c>
      <c r="H226" s="17">
        <v>0</v>
      </c>
      <c r="I226" s="13">
        <f>G226/D226*100</f>
        <v>0</v>
      </c>
      <c r="J226" s="13">
        <f>G226/E226*100</f>
        <v>0</v>
      </c>
      <c r="K226" s="13">
        <v>0</v>
      </c>
    </row>
    <row r="227" spans="1:11" ht="47.25">
      <c r="A227" s="64"/>
      <c r="B227" s="64"/>
      <c r="C227" s="16" t="s">
        <v>35</v>
      </c>
      <c r="D227" s="17">
        <v>0</v>
      </c>
      <c r="E227" s="17">
        <v>0</v>
      </c>
      <c r="F227" s="17">
        <v>0</v>
      </c>
      <c r="G227" s="17">
        <v>0</v>
      </c>
      <c r="H227" s="17">
        <v>0</v>
      </c>
      <c r="I227" s="13">
        <v>0</v>
      </c>
      <c r="J227" s="13">
        <v>0</v>
      </c>
      <c r="K227" s="13">
        <v>0</v>
      </c>
    </row>
    <row r="228" spans="1:11" ht="47.25">
      <c r="A228" s="64"/>
      <c r="B228" s="64"/>
      <c r="C228" s="16" t="s">
        <v>21</v>
      </c>
      <c r="D228" s="17">
        <v>0</v>
      </c>
      <c r="E228" s="17">
        <v>0</v>
      </c>
      <c r="F228" s="17">
        <v>0</v>
      </c>
      <c r="G228" s="17">
        <v>0</v>
      </c>
      <c r="H228" s="17">
        <v>0</v>
      </c>
      <c r="I228" s="13">
        <v>0</v>
      </c>
      <c r="J228" s="13">
        <v>0</v>
      </c>
      <c r="K228" s="13">
        <v>0</v>
      </c>
    </row>
    <row r="229" spans="1:11" ht="47.25">
      <c r="A229" s="65"/>
      <c r="B229" s="65"/>
      <c r="C229" s="16" t="s">
        <v>22</v>
      </c>
      <c r="D229" s="17">
        <v>0</v>
      </c>
      <c r="E229" s="17">
        <v>0</v>
      </c>
      <c r="F229" s="17">
        <v>0</v>
      </c>
      <c r="G229" s="17">
        <v>0</v>
      </c>
      <c r="H229" s="17">
        <v>0</v>
      </c>
      <c r="I229" s="13">
        <v>0</v>
      </c>
      <c r="J229" s="13">
        <v>0</v>
      </c>
      <c r="K229" s="13">
        <v>0</v>
      </c>
    </row>
    <row r="230" spans="1:11">
      <c r="A230" s="63" t="s">
        <v>74</v>
      </c>
      <c r="B230" s="63" t="s">
        <v>75</v>
      </c>
      <c r="C230" s="16" t="s">
        <v>18</v>
      </c>
      <c r="D230" s="17">
        <f>D231+D232+D233+D234</f>
        <v>0</v>
      </c>
      <c r="E230" s="17">
        <f>E231+E232+E233+E234</f>
        <v>0</v>
      </c>
      <c r="F230" s="17">
        <f>F231+F232+F233+F234</f>
        <v>0</v>
      </c>
      <c r="G230" s="17">
        <f>G231+G232+G233+G234</f>
        <v>0</v>
      </c>
      <c r="H230" s="17">
        <f>H231+H232+H233+H234</f>
        <v>0</v>
      </c>
      <c r="I230" s="13">
        <v>0</v>
      </c>
      <c r="J230" s="13">
        <v>0</v>
      </c>
      <c r="K230" s="13">
        <v>0</v>
      </c>
    </row>
    <row r="231" spans="1:11" ht="31.5">
      <c r="A231" s="64"/>
      <c r="B231" s="64"/>
      <c r="C231" s="16" t="s">
        <v>19</v>
      </c>
      <c r="D231" s="17">
        <v>0</v>
      </c>
      <c r="E231" s="17">
        <v>0</v>
      </c>
      <c r="F231" s="17">
        <v>0</v>
      </c>
      <c r="G231" s="17">
        <v>0</v>
      </c>
      <c r="H231" s="17">
        <v>0</v>
      </c>
      <c r="I231" s="13">
        <v>0</v>
      </c>
      <c r="J231" s="13">
        <v>0</v>
      </c>
      <c r="K231" s="13">
        <v>0</v>
      </c>
    </row>
    <row r="232" spans="1:11" ht="47.25">
      <c r="A232" s="64"/>
      <c r="B232" s="64"/>
      <c r="C232" s="16" t="s">
        <v>35</v>
      </c>
      <c r="D232" s="17">
        <v>0</v>
      </c>
      <c r="E232" s="17">
        <v>0</v>
      </c>
      <c r="F232" s="17">
        <v>0</v>
      </c>
      <c r="G232" s="17">
        <v>0</v>
      </c>
      <c r="H232" s="17">
        <v>0</v>
      </c>
      <c r="I232" s="13">
        <v>0</v>
      </c>
      <c r="J232" s="13">
        <v>0</v>
      </c>
      <c r="K232" s="13">
        <v>0</v>
      </c>
    </row>
    <row r="233" spans="1:11" ht="47.25">
      <c r="A233" s="64"/>
      <c r="B233" s="64"/>
      <c r="C233" s="16" t="s">
        <v>21</v>
      </c>
      <c r="D233" s="17">
        <v>0</v>
      </c>
      <c r="E233" s="17">
        <v>0</v>
      </c>
      <c r="F233" s="17">
        <v>0</v>
      </c>
      <c r="G233" s="17">
        <v>0</v>
      </c>
      <c r="H233" s="17">
        <v>0</v>
      </c>
      <c r="I233" s="13">
        <v>0</v>
      </c>
      <c r="J233" s="13">
        <v>0</v>
      </c>
      <c r="K233" s="13">
        <v>0</v>
      </c>
    </row>
    <row r="234" spans="1:11" ht="47.25">
      <c r="A234" s="65"/>
      <c r="B234" s="65"/>
      <c r="C234" s="16" t="s">
        <v>22</v>
      </c>
      <c r="D234" s="17">
        <v>0</v>
      </c>
      <c r="E234" s="17">
        <v>0</v>
      </c>
      <c r="F234" s="17">
        <v>0</v>
      </c>
      <c r="G234" s="17">
        <v>0</v>
      </c>
      <c r="H234" s="17">
        <v>0</v>
      </c>
      <c r="I234" s="13">
        <v>0</v>
      </c>
      <c r="J234" s="13">
        <v>0</v>
      </c>
      <c r="K234" s="13">
        <v>0</v>
      </c>
    </row>
    <row r="235" spans="1:11">
      <c r="A235" s="63" t="s">
        <v>76</v>
      </c>
      <c r="B235" s="63" t="s">
        <v>75</v>
      </c>
      <c r="C235" s="16" t="s">
        <v>18</v>
      </c>
      <c r="D235" s="17">
        <f>D236+D237+D238+D239</f>
        <v>0</v>
      </c>
      <c r="E235" s="17">
        <f>E236+E237+E238+E239</f>
        <v>0</v>
      </c>
      <c r="F235" s="17">
        <f>F236+F237+F238+F239</f>
        <v>0</v>
      </c>
      <c r="G235" s="17">
        <f>G236+G237+G238+G239</f>
        <v>0</v>
      </c>
      <c r="H235" s="17">
        <f>H236+H237+H238+H239</f>
        <v>0</v>
      </c>
      <c r="I235" s="13">
        <v>0</v>
      </c>
      <c r="J235" s="13">
        <v>0</v>
      </c>
      <c r="K235" s="13">
        <v>0</v>
      </c>
    </row>
    <row r="236" spans="1:11" ht="31.5">
      <c r="A236" s="64"/>
      <c r="B236" s="64"/>
      <c r="C236" s="16" t="s">
        <v>19</v>
      </c>
      <c r="D236" s="17">
        <v>0</v>
      </c>
      <c r="E236" s="17">
        <v>0</v>
      </c>
      <c r="F236" s="17">
        <v>0</v>
      </c>
      <c r="G236" s="17">
        <v>0</v>
      </c>
      <c r="H236" s="17">
        <v>0</v>
      </c>
      <c r="I236" s="13">
        <v>0</v>
      </c>
      <c r="J236" s="13">
        <v>0</v>
      </c>
      <c r="K236" s="13">
        <v>0</v>
      </c>
    </row>
    <row r="237" spans="1:11" ht="47.25">
      <c r="A237" s="64"/>
      <c r="B237" s="64"/>
      <c r="C237" s="16" t="s">
        <v>35</v>
      </c>
      <c r="D237" s="17">
        <v>0</v>
      </c>
      <c r="E237" s="17">
        <v>0</v>
      </c>
      <c r="F237" s="17">
        <v>0</v>
      </c>
      <c r="G237" s="17">
        <v>0</v>
      </c>
      <c r="H237" s="17">
        <v>0</v>
      </c>
      <c r="I237" s="13">
        <v>0</v>
      </c>
      <c r="J237" s="13">
        <v>0</v>
      </c>
      <c r="K237" s="13">
        <v>0</v>
      </c>
    </row>
    <row r="238" spans="1:11" ht="47.25">
      <c r="A238" s="64"/>
      <c r="B238" s="64"/>
      <c r="C238" s="16" t="s">
        <v>21</v>
      </c>
      <c r="D238" s="17">
        <v>0</v>
      </c>
      <c r="E238" s="17">
        <v>0</v>
      </c>
      <c r="F238" s="17">
        <v>0</v>
      </c>
      <c r="G238" s="17">
        <v>0</v>
      </c>
      <c r="H238" s="17">
        <v>0</v>
      </c>
      <c r="I238" s="13">
        <v>0</v>
      </c>
      <c r="J238" s="13">
        <v>0</v>
      </c>
      <c r="K238" s="13">
        <v>0</v>
      </c>
    </row>
    <row r="239" spans="1:11" ht="47.25">
      <c r="A239" s="65"/>
      <c r="B239" s="65"/>
      <c r="C239" s="16" t="s">
        <v>22</v>
      </c>
      <c r="D239" s="17">
        <v>0</v>
      </c>
      <c r="E239" s="17">
        <v>0</v>
      </c>
      <c r="F239" s="17">
        <v>0</v>
      </c>
      <c r="G239" s="17">
        <v>0</v>
      </c>
      <c r="H239" s="17">
        <v>0</v>
      </c>
      <c r="I239" s="13">
        <v>0</v>
      </c>
      <c r="J239" s="13">
        <v>0</v>
      </c>
      <c r="K239" s="13">
        <v>0</v>
      </c>
    </row>
    <row r="240" spans="1:11">
      <c r="A240" s="63" t="s">
        <v>77</v>
      </c>
      <c r="B240" s="63" t="s">
        <v>24</v>
      </c>
      <c r="C240" s="16" t="s">
        <v>18</v>
      </c>
      <c r="D240" s="17">
        <f>D241+D242+D243+D244</f>
        <v>10</v>
      </c>
      <c r="E240" s="17">
        <f>E241+E242+E243+E244</f>
        <v>10</v>
      </c>
      <c r="F240" s="17">
        <f>F241+F242+F243+F244</f>
        <v>10</v>
      </c>
      <c r="G240" s="17">
        <f>G241+G242+G243+G244</f>
        <v>0</v>
      </c>
      <c r="H240" s="17">
        <f>H241+H242+H243+H244</f>
        <v>0</v>
      </c>
      <c r="I240" s="13">
        <f>G240/D240*100</f>
        <v>0</v>
      </c>
      <c r="J240" s="13">
        <f>G240/E240*100</f>
        <v>0</v>
      </c>
      <c r="K240" s="13">
        <f>G240/F240*100</f>
        <v>0</v>
      </c>
    </row>
    <row r="241" spans="1:11" ht="31.5">
      <c r="A241" s="64"/>
      <c r="B241" s="64"/>
      <c r="C241" s="16" t="s">
        <v>19</v>
      </c>
      <c r="D241" s="17">
        <v>10</v>
      </c>
      <c r="E241" s="17">
        <v>10</v>
      </c>
      <c r="F241" s="17">
        <v>10</v>
      </c>
      <c r="G241" s="17">
        <v>0</v>
      </c>
      <c r="H241" s="17">
        <v>0</v>
      </c>
      <c r="I241" s="13">
        <f>G241/D241*100</f>
        <v>0</v>
      </c>
      <c r="J241" s="13">
        <f>G241/E241*100</f>
        <v>0</v>
      </c>
      <c r="K241" s="13">
        <f>G241/F241*100</f>
        <v>0</v>
      </c>
    </row>
    <row r="242" spans="1:11" ht="47.25">
      <c r="A242" s="64"/>
      <c r="B242" s="64"/>
      <c r="C242" s="16" t="s">
        <v>35</v>
      </c>
      <c r="D242" s="17">
        <v>0</v>
      </c>
      <c r="E242" s="17">
        <v>0</v>
      </c>
      <c r="F242" s="17">
        <v>0</v>
      </c>
      <c r="G242" s="17">
        <v>0</v>
      </c>
      <c r="H242" s="17">
        <v>0</v>
      </c>
      <c r="I242" s="13">
        <v>0</v>
      </c>
      <c r="J242" s="13">
        <v>0</v>
      </c>
      <c r="K242" s="13">
        <v>0</v>
      </c>
    </row>
    <row r="243" spans="1:11" ht="47.25">
      <c r="A243" s="64"/>
      <c r="B243" s="64"/>
      <c r="C243" s="16" t="s">
        <v>21</v>
      </c>
      <c r="D243" s="17">
        <v>0</v>
      </c>
      <c r="E243" s="17">
        <v>0</v>
      </c>
      <c r="F243" s="17">
        <v>0</v>
      </c>
      <c r="G243" s="17">
        <v>0</v>
      </c>
      <c r="H243" s="17">
        <v>0</v>
      </c>
      <c r="I243" s="13">
        <v>0</v>
      </c>
      <c r="J243" s="13">
        <v>0</v>
      </c>
      <c r="K243" s="13">
        <v>0</v>
      </c>
    </row>
    <row r="244" spans="1:11" ht="47.25">
      <c r="A244" s="65"/>
      <c r="B244" s="65"/>
      <c r="C244" s="16" t="s">
        <v>22</v>
      </c>
      <c r="D244" s="17">
        <v>0</v>
      </c>
      <c r="E244" s="17">
        <v>0</v>
      </c>
      <c r="F244" s="17">
        <v>0</v>
      </c>
      <c r="G244" s="17">
        <v>0</v>
      </c>
      <c r="H244" s="17">
        <v>0</v>
      </c>
      <c r="I244" s="13">
        <v>0</v>
      </c>
      <c r="J244" s="13">
        <v>0</v>
      </c>
      <c r="K244" s="13">
        <v>0</v>
      </c>
    </row>
    <row r="245" spans="1:11">
      <c r="A245" s="63" t="s">
        <v>78</v>
      </c>
      <c r="B245" s="63" t="s">
        <v>24</v>
      </c>
      <c r="C245" s="16" t="s">
        <v>18</v>
      </c>
      <c r="D245" s="17">
        <f>D246+D247+D248+D249</f>
        <v>20</v>
      </c>
      <c r="E245" s="17">
        <f>E246+E247+E248+E249</f>
        <v>20</v>
      </c>
      <c r="F245" s="17">
        <f>F246+F247+F248+F249</f>
        <v>20</v>
      </c>
      <c r="G245" s="17">
        <f>G246+G247+G248+G249</f>
        <v>20</v>
      </c>
      <c r="H245" s="17">
        <f>H246+H247+H248+H249</f>
        <v>20</v>
      </c>
      <c r="I245" s="13">
        <f>G245/D245*100</f>
        <v>100</v>
      </c>
      <c r="J245" s="13">
        <f>G245/E245*100</f>
        <v>100</v>
      </c>
      <c r="K245" s="13">
        <f>G245/F245*100</f>
        <v>100</v>
      </c>
    </row>
    <row r="246" spans="1:11" ht="31.5">
      <c r="A246" s="64"/>
      <c r="B246" s="64"/>
      <c r="C246" s="16" t="s">
        <v>19</v>
      </c>
      <c r="D246" s="17">
        <v>20</v>
      </c>
      <c r="E246" s="17">
        <v>20</v>
      </c>
      <c r="F246" s="17">
        <v>20</v>
      </c>
      <c r="G246" s="17">
        <v>20</v>
      </c>
      <c r="H246" s="17">
        <v>20</v>
      </c>
      <c r="I246" s="13">
        <f>G246/D246*100</f>
        <v>100</v>
      </c>
      <c r="J246" s="13">
        <f>G246/E246*100</f>
        <v>100</v>
      </c>
      <c r="K246" s="13">
        <f>G246/F246*100</f>
        <v>100</v>
      </c>
    </row>
    <row r="247" spans="1:11" ht="47.25">
      <c r="A247" s="64"/>
      <c r="B247" s="64"/>
      <c r="C247" s="16" t="s">
        <v>35</v>
      </c>
      <c r="D247" s="17">
        <v>0</v>
      </c>
      <c r="E247" s="17">
        <v>0</v>
      </c>
      <c r="F247" s="17">
        <v>0</v>
      </c>
      <c r="G247" s="17">
        <v>0</v>
      </c>
      <c r="H247" s="17">
        <v>0</v>
      </c>
      <c r="I247" s="13">
        <v>0</v>
      </c>
      <c r="J247" s="13">
        <v>0</v>
      </c>
      <c r="K247" s="13">
        <v>0</v>
      </c>
    </row>
    <row r="248" spans="1:11" ht="47.25">
      <c r="A248" s="64"/>
      <c r="B248" s="64"/>
      <c r="C248" s="16" t="s">
        <v>21</v>
      </c>
      <c r="D248" s="17">
        <v>0</v>
      </c>
      <c r="E248" s="17">
        <v>0</v>
      </c>
      <c r="F248" s="17">
        <v>0</v>
      </c>
      <c r="G248" s="17">
        <v>0</v>
      </c>
      <c r="H248" s="17">
        <v>0</v>
      </c>
      <c r="I248" s="13">
        <v>0</v>
      </c>
      <c r="J248" s="13">
        <v>0</v>
      </c>
      <c r="K248" s="13">
        <v>0</v>
      </c>
    </row>
    <row r="249" spans="1:11" ht="47.25">
      <c r="A249" s="65"/>
      <c r="B249" s="65"/>
      <c r="C249" s="16" t="s">
        <v>22</v>
      </c>
      <c r="D249" s="17">
        <v>0</v>
      </c>
      <c r="E249" s="17">
        <v>0</v>
      </c>
      <c r="F249" s="17">
        <v>0</v>
      </c>
      <c r="G249" s="17">
        <v>0</v>
      </c>
      <c r="H249" s="17">
        <v>0</v>
      </c>
      <c r="I249" s="13">
        <v>0</v>
      </c>
      <c r="J249" s="13">
        <v>0</v>
      </c>
      <c r="K249" s="13">
        <v>0</v>
      </c>
    </row>
    <row r="250" spans="1:11">
      <c r="A250" s="63" t="s">
        <v>79</v>
      </c>
      <c r="B250" s="63" t="s">
        <v>25</v>
      </c>
      <c r="C250" s="16" t="s">
        <v>18</v>
      </c>
      <c r="D250" s="17">
        <f>D251+D252+D253+D254</f>
        <v>50</v>
      </c>
      <c r="E250" s="17">
        <f>E251+E252+E253+E254</f>
        <v>50</v>
      </c>
      <c r="F250" s="17">
        <f>F251+F252+F253+F254</f>
        <v>0</v>
      </c>
      <c r="G250" s="17">
        <f>G251+G252+G253+G254</f>
        <v>0</v>
      </c>
      <c r="H250" s="17">
        <f>H251+H252+H253+H254</f>
        <v>0</v>
      </c>
      <c r="I250" s="13">
        <f>G250/D250*100</f>
        <v>0</v>
      </c>
      <c r="J250" s="13">
        <f>G250/E250*100</f>
        <v>0</v>
      </c>
      <c r="K250" s="13">
        <v>0</v>
      </c>
    </row>
    <row r="251" spans="1:11" ht="31.5">
      <c r="A251" s="64"/>
      <c r="B251" s="64"/>
      <c r="C251" s="16" t="s">
        <v>19</v>
      </c>
      <c r="D251" s="17">
        <v>50</v>
      </c>
      <c r="E251" s="17">
        <v>50</v>
      </c>
      <c r="F251" s="17">
        <v>0</v>
      </c>
      <c r="G251" s="17">
        <v>0</v>
      </c>
      <c r="H251" s="17">
        <v>0</v>
      </c>
      <c r="I251" s="13">
        <f>G251/D251*100</f>
        <v>0</v>
      </c>
      <c r="J251" s="13">
        <f>G251/E251*100</f>
        <v>0</v>
      </c>
      <c r="K251" s="13">
        <v>0</v>
      </c>
    </row>
    <row r="252" spans="1:11" ht="47.25">
      <c r="A252" s="64"/>
      <c r="B252" s="64"/>
      <c r="C252" s="16" t="s">
        <v>35</v>
      </c>
      <c r="D252" s="17">
        <v>0</v>
      </c>
      <c r="E252" s="17">
        <v>0</v>
      </c>
      <c r="F252" s="17">
        <v>0</v>
      </c>
      <c r="G252" s="17">
        <v>0</v>
      </c>
      <c r="H252" s="17">
        <v>0</v>
      </c>
      <c r="I252" s="13">
        <v>0</v>
      </c>
      <c r="J252" s="13">
        <v>0</v>
      </c>
      <c r="K252" s="13">
        <v>0</v>
      </c>
    </row>
    <row r="253" spans="1:11" ht="47.25">
      <c r="A253" s="64"/>
      <c r="B253" s="64"/>
      <c r="C253" s="16" t="s">
        <v>21</v>
      </c>
      <c r="D253" s="17">
        <v>0</v>
      </c>
      <c r="E253" s="17">
        <v>0</v>
      </c>
      <c r="F253" s="17">
        <v>0</v>
      </c>
      <c r="G253" s="17">
        <v>0</v>
      </c>
      <c r="H253" s="17">
        <v>0</v>
      </c>
      <c r="I253" s="13">
        <v>0</v>
      </c>
      <c r="J253" s="13">
        <v>0</v>
      </c>
      <c r="K253" s="13">
        <v>0</v>
      </c>
    </row>
    <row r="254" spans="1:11" ht="47.25">
      <c r="A254" s="65"/>
      <c r="B254" s="65"/>
      <c r="C254" s="16" t="s">
        <v>22</v>
      </c>
      <c r="D254" s="17">
        <v>0</v>
      </c>
      <c r="E254" s="17">
        <v>0</v>
      </c>
      <c r="F254" s="17">
        <v>0</v>
      </c>
      <c r="G254" s="17">
        <v>0</v>
      </c>
      <c r="H254" s="17">
        <v>0</v>
      </c>
      <c r="I254" s="13">
        <v>0</v>
      </c>
      <c r="J254" s="13">
        <v>0</v>
      </c>
      <c r="K254" s="13">
        <v>0</v>
      </c>
    </row>
    <row r="255" spans="1:11">
      <c r="A255" s="63" t="s">
        <v>80</v>
      </c>
      <c r="B255" s="63" t="s">
        <v>25</v>
      </c>
      <c r="C255" s="16" t="s">
        <v>18</v>
      </c>
      <c r="D255" s="17">
        <f>D256+D257+D258+D259</f>
        <v>15</v>
      </c>
      <c r="E255" s="17">
        <f>E256+E257+E258+E259</f>
        <v>15</v>
      </c>
      <c r="F255" s="17">
        <f>F256+F257+F258+F259</f>
        <v>0</v>
      </c>
      <c r="G255" s="17">
        <f>G256+G257+G258+G259</f>
        <v>0</v>
      </c>
      <c r="H255" s="17">
        <f>H256+H257+H258+H259</f>
        <v>0</v>
      </c>
      <c r="I255" s="13">
        <f>G255/D255*100</f>
        <v>0</v>
      </c>
      <c r="J255" s="13">
        <f>G255/E255*100</f>
        <v>0</v>
      </c>
      <c r="K255" s="13">
        <v>0</v>
      </c>
    </row>
    <row r="256" spans="1:11" ht="31.5">
      <c r="A256" s="64"/>
      <c r="B256" s="64"/>
      <c r="C256" s="16" t="s">
        <v>19</v>
      </c>
      <c r="D256" s="17">
        <v>15</v>
      </c>
      <c r="E256" s="17">
        <v>15</v>
      </c>
      <c r="F256" s="17">
        <v>0</v>
      </c>
      <c r="G256" s="17">
        <v>0</v>
      </c>
      <c r="H256" s="17">
        <v>0</v>
      </c>
      <c r="I256" s="13">
        <f>G256/D256*100</f>
        <v>0</v>
      </c>
      <c r="J256" s="13">
        <f>G256/E256*100</f>
        <v>0</v>
      </c>
      <c r="K256" s="13">
        <v>0</v>
      </c>
    </row>
    <row r="257" spans="1:11" ht="47.25">
      <c r="A257" s="64"/>
      <c r="B257" s="64"/>
      <c r="C257" s="16" t="s">
        <v>35</v>
      </c>
      <c r="D257" s="17">
        <v>0</v>
      </c>
      <c r="E257" s="17">
        <v>0</v>
      </c>
      <c r="F257" s="17">
        <v>0</v>
      </c>
      <c r="G257" s="17">
        <v>0</v>
      </c>
      <c r="H257" s="17">
        <v>0</v>
      </c>
      <c r="I257" s="13">
        <v>0</v>
      </c>
      <c r="J257" s="13">
        <v>0</v>
      </c>
      <c r="K257" s="13">
        <v>0</v>
      </c>
    </row>
    <row r="258" spans="1:11" ht="47.25">
      <c r="A258" s="64"/>
      <c r="B258" s="64"/>
      <c r="C258" s="16" t="s">
        <v>21</v>
      </c>
      <c r="D258" s="17">
        <v>0</v>
      </c>
      <c r="E258" s="17">
        <v>0</v>
      </c>
      <c r="F258" s="17">
        <v>0</v>
      </c>
      <c r="G258" s="17">
        <v>0</v>
      </c>
      <c r="H258" s="17">
        <v>0</v>
      </c>
      <c r="I258" s="13">
        <v>0</v>
      </c>
      <c r="J258" s="13">
        <v>0</v>
      </c>
      <c r="K258" s="13">
        <v>0</v>
      </c>
    </row>
    <row r="259" spans="1:11" ht="47.25">
      <c r="A259" s="65"/>
      <c r="B259" s="65"/>
      <c r="C259" s="16" t="s">
        <v>22</v>
      </c>
      <c r="D259" s="17">
        <v>0</v>
      </c>
      <c r="E259" s="17">
        <v>0</v>
      </c>
      <c r="F259" s="17">
        <v>0</v>
      </c>
      <c r="G259" s="17">
        <v>0</v>
      </c>
      <c r="H259" s="17">
        <v>0</v>
      </c>
      <c r="I259" s="13">
        <v>0</v>
      </c>
      <c r="J259" s="13">
        <v>0</v>
      </c>
      <c r="K259" s="13">
        <v>0</v>
      </c>
    </row>
    <row r="260" spans="1:11">
      <c r="A260" s="63" t="s">
        <v>81</v>
      </c>
      <c r="B260" s="63" t="s">
        <v>38</v>
      </c>
      <c r="C260" s="16" t="s">
        <v>18</v>
      </c>
      <c r="D260" s="17">
        <f>D261+D262+D263+D264</f>
        <v>0</v>
      </c>
      <c r="E260" s="17">
        <f>E261+E262+E263+E264</f>
        <v>0</v>
      </c>
      <c r="F260" s="17">
        <f>F261+F262+F263+F264</f>
        <v>0</v>
      </c>
      <c r="G260" s="17">
        <f>G261+G262+G263+G264</f>
        <v>0</v>
      </c>
      <c r="H260" s="17">
        <f>H261+H262+H263+H264</f>
        <v>0</v>
      </c>
      <c r="I260" s="13">
        <v>0</v>
      </c>
      <c r="J260" s="13">
        <v>0</v>
      </c>
      <c r="K260" s="13">
        <v>0</v>
      </c>
    </row>
    <row r="261" spans="1:11" ht="31.5">
      <c r="A261" s="64"/>
      <c r="B261" s="64"/>
      <c r="C261" s="16" t="s">
        <v>19</v>
      </c>
      <c r="D261" s="17">
        <v>0</v>
      </c>
      <c r="E261" s="17">
        <v>0</v>
      </c>
      <c r="F261" s="17">
        <v>0</v>
      </c>
      <c r="G261" s="17">
        <v>0</v>
      </c>
      <c r="H261" s="17">
        <v>0</v>
      </c>
      <c r="I261" s="13">
        <v>0</v>
      </c>
      <c r="J261" s="13">
        <v>0</v>
      </c>
      <c r="K261" s="13">
        <v>0</v>
      </c>
    </row>
    <row r="262" spans="1:11" ht="47.25">
      <c r="A262" s="64"/>
      <c r="B262" s="64"/>
      <c r="C262" s="16" t="s">
        <v>35</v>
      </c>
      <c r="D262" s="17">
        <v>0</v>
      </c>
      <c r="E262" s="17">
        <v>0</v>
      </c>
      <c r="F262" s="17">
        <v>0</v>
      </c>
      <c r="G262" s="17">
        <v>0</v>
      </c>
      <c r="H262" s="17">
        <v>0</v>
      </c>
      <c r="I262" s="13">
        <v>0</v>
      </c>
      <c r="J262" s="13">
        <v>0</v>
      </c>
      <c r="K262" s="13">
        <v>0</v>
      </c>
    </row>
    <row r="263" spans="1:11" ht="47.25">
      <c r="A263" s="64"/>
      <c r="B263" s="64"/>
      <c r="C263" s="16" t="s">
        <v>21</v>
      </c>
      <c r="D263" s="17">
        <v>0</v>
      </c>
      <c r="E263" s="17">
        <v>0</v>
      </c>
      <c r="F263" s="17">
        <v>0</v>
      </c>
      <c r="G263" s="17">
        <v>0</v>
      </c>
      <c r="H263" s="17">
        <v>0</v>
      </c>
      <c r="I263" s="13">
        <v>0</v>
      </c>
      <c r="J263" s="13">
        <v>0</v>
      </c>
      <c r="K263" s="13">
        <v>0</v>
      </c>
    </row>
    <row r="264" spans="1:11" ht="47.25">
      <c r="A264" s="65"/>
      <c r="B264" s="65"/>
      <c r="C264" s="16" t="s">
        <v>22</v>
      </c>
      <c r="D264" s="17">
        <v>0</v>
      </c>
      <c r="E264" s="17">
        <v>0</v>
      </c>
      <c r="F264" s="17">
        <v>0</v>
      </c>
      <c r="G264" s="17">
        <v>0</v>
      </c>
      <c r="H264" s="17">
        <v>0</v>
      </c>
      <c r="I264" s="13">
        <v>0</v>
      </c>
      <c r="J264" s="13">
        <v>0</v>
      </c>
      <c r="K264" s="13">
        <v>0</v>
      </c>
    </row>
    <row r="265" spans="1:11">
      <c r="A265" s="63" t="s">
        <v>82</v>
      </c>
      <c r="B265" s="66" t="s">
        <v>26</v>
      </c>
      <c r="C265" s="16" t="s">
        <v>18</v>
      </c>
      <c r="D265" s="17">
        <f>D266+D267+D268+D269</f>
        <v>0</v>
      </c>
      <c r="E265" s="17">
        <f>E266+E267+E268+E269</f>
        <v>0</v>
      </c>
      <c r="F265" s="17">
        <f>F266+F267+F268+F269</f>
        <v>0</v>
      </c>
      <c r="G265" s="17">
        <f>G266+G267+G268+G269</f>
        <v>0</v>
      </c>
      <c r="H265" s="17">
        <f>H266+H267+H268+H269</f>
        <v>0</v>
      </c>
      <c r="I265" s="13">
        <v>0</v>
      </c>
      <c r="J265" s="13">
        <v>0</v>
      </c>
      <c r="K265" s="13">
        <v>0</v>
      </c>
    </row>
    <row r="266" spans="1:11" ht="31.5">
      <c r="A266" s="64"/>
      <c r="B266" s="66"/>
      <c r="C266" s="16" t="s">
        <v>19</v>
      </c>
      <c r="D266" s="17">
        <v>0</v>
      </c>
      <c r="E266" s="17">
        <v>0</v>
      </c>
      <c r="F266" s="17">
        <f>591-591</f>
        <v>0</v>
      </c>
      <c r="G266" s="17">
        <v>0</v>
      </c>
      <c r="H266" s="17">
        <v>0</v>
      </c>
      <c r="I266" s="13">
        <v>0</v>
      </c>
      <c r="J266" s="13">
        <v>0</v>
      </c>
      <c r="K266" s="13">
        <v>0</v>
      </c>
    </row>
    <row r="267" spans="1:11" ht="47.25">
      <c r="A267" s="64"/>
      <c r="B267" s="66"/>
      <c r="C267" s="16" t="s">
        <v>35</v>
      </c>
      <c r="D267" s="17">
        <v>0</v>
      </c>
      <c r="E267" s="17">
        <v>0</v>
      </c>
      <c r="F267" s="17">
        <v>0</v>
      </c>
      <c r="G267" s="17">
        <v>0</v>
      </c>
      <c r="H267" s="17">
        <v>0</v>
      </c>
      <c r="I267" s="13">
        <v>0</v>
      </c>
      <c r="J267" s="13">
        <v>0</v>
      </c>
      <c r="K267" s="13">
        <v>0</v>
      </c>
    </row>
    <row r="268" spans="1:11" ht="47.25">
      <c r="A268" s="64"/>
      <c r="B268" s="66"/>
      <c r="C268" s="16" t="s">
        <v>21</v>
      </c>
      <c r="D268" s="17">
        <v>0</v>
      </c>
      <c r="E268" s="17">
        <v>0</v>
      </c>
      <c r="F268" s="17">
        <v>0</v>
      </c>
      <c r="G268" s="17">
        <v>0</v>
      </c>
      <c r="H268" s="17">
        <v>0</v>
      </c>
      <c r="I268" s="13">
        <v>0</v>
      </c>
      <c r="J268" s="13">
        <v>0</v>
      </c>
      <c r="K268" s="13">
        <v>0</v>
      </c>
    </row>
    <row r="269" spans="1:11" ht="47.25">
      <c r="A269" s="65"/>
      <c r="B269" s="66"/>
      <c r="C269" s="16" t="s">
        <v>22</v>
      </c>
      <c r="D269" s="17">
        <v>0</v>
      </c>
      <c r="E269" s="17">
        <v>0</v>
      </c>
      <c r="F269" s="17">
        <v>0</v>
      </c>
      <c r="G269" s="17">
        <v>0</v>
      </c>
      <c r="H269" s="17">
        <v>0</v>
      </c>
      <c r="I269" s="13">
        <v>0</v>
      </c>
      <c r="J269" s="13">
        <v>0</v>
      </c>
      <c r="K269" s="13">
        <v>0</v>
      </c>
    </row>
    <row r="270" spans="1:11">
      <c r="A270" s="63" t="s">
        <v>83</v>
      </c>
      <c r="B270" s="66" t="s">
        <v>26</v>
      </c>
      <c r="C270" s="16" t="s">
        <v>18</v>
      </c>
      <c r="D270" s="17">
        <f>D271+D272+D273+D274</f>
        <v>0</v>
      </c>
      <c r="E270" s="17">
        <f>E271+E272+E273+E274</f>
        <v>0</v>
      </c>
      <c r="F270" s="17">
        <f>F271+F272+F273+F274</f>
        <v>0</v>
      </c>
      <c r="G270" s="17">
        <f>G271+G272+G273+G274</f>
        <v>0</v>
      </c>
      <c r="H270" s="17">
        <f>H271+H272+H273+H274</f>
        <v>0</v>
      </c>
      <c r="I270" s="13">
        <v>0</v>
      </c>
      <c r="J270" s="13">
        <v>0</v>
      </c>
      <c r="K270" s="13">
        <v>0</v>
      </c>
    </row>
    <row r="271" spans="1:11" ht="31.5">
      <c r="A271" s="64"/>
      <c r="B271" s="66"/>
      <c r="C271" s="16" t="s">
        <v>19</v>
      </c>
      <c r="D271" s="17">
        <v>0</v>
      </c>
      <c r="E271" s="17">
        <v>0</v>
      </c>
      <c r="F271" s="17">
        <f>114-114</f>
        <v>0</v>
      </c>
      <c r="G271" s="17">
        <v>0</v>
      </c>
      <c r="H271" s="17">
        <v>0</v>
      </c>
      <c r="I271" s="13">
        <v>0</v>
      </c>
      <c r="J271" s="13">
        <v>0</v>
      </c>
      <c r="K271" s="13">
        <v>0</v>
      </c>
    </row>
    <row r="272" spans="1:11" ht="47.25">
      <c r="A272" s="64"/>
      <c r="B272" s="66"/>
      <c r="C272" s="16" t="s">
        <v>35</v>
      </c>
      <c r="D272" s="17">
        <v>0</v>
      </c>
      <c r="E272" s="17">
        <v>0</v>
      </c>
      <c r="F272" s="17">
        <v>0</v>
      </c>
      <c r="G272" s="17">
        <v>0</v>
      </c>
      <c r="H272" s="17">
        <v>0</v>
      </c>
      <c r="I272" s="13">
        <v>0</v>
      </c>
      <c r="J272" s="13">
        <v>0</v>
      </c>
      <c r="K272" s="13">
        <v>0</v>
      </c>
    </row>
    <row r="273" spans="1:11" ht="47.25">
      <c r="A273" s="64"/>
      <c r="B273" s="66"/>
      <c r="C273" s="16" t="s">
        <v>21</v>
      </c>
      <c r="D273" s="17">
        <v>0</v>
      </c>
      <c r="E273" s="17">
        <v>0</v>
      </c>
      <c r="F273" s="17">
        <v>0</v>
      </c>
      <c r="G273" s="17">
        <v>0</v>
      </c>
      <c r="H273" s="17">
        <v>0</v>
      </c>
      <c r="I273" s="13">
        <v>0</v>
      </c>
      <c r="J273" s="13">
        <v>0</v>
      </c>
      <c r="K273" s="13">
        <v>0</v>
      </c>
    </row>
    <row r="274" spans="1:11" ht="47.25">
      <c r="A274" s="65"/>
      <c r="B274" s="66"/>
      <c r="C274" s="16" t="s">
        <v>22</v>
      </c>
      <c r="D274" s="17">
        <v>0</v>
      </c>
      <c r="E274" s="17">
        <v>0</v>
      </c>
      <c r="F274" s="17">
        <v>0</v>
      </c>
      <c r="G274" s="17">
        <v>0</v>
      </c>
      <c r="H274" s="17">
        <v>0</v>
      </c>
      <c r="I274" s="13">
        <v>0</v>
      </c>
      <c r="J274" s="13">
        <v>0</v>
      </c>
      <c r="K274" s="13">
        <v>0</v>
      </c>
    </row>
    <row r="275" spans="1:11">
      <c r="A275" s="63" t="s">
        <v>84</v>
      </c>
      <c r="B275" s="66" t="s">
        <v>26</v>
      </c>
      <c r="C275" s="16" t="s">
        <v>18</v>
      </c>
      <c r="D275" s="17">
        <f>D276+D277+D278+D279</f>
        <v>0</v>
      </c>
      <c r="E275" s="17">
        <f>E276+E277+E278+E279</f>
        <v>0</v>
      </c>
      <c r="F275" s="17">
        <f>F276+F277+F278+F279</f>
        <v>0</v>
      </c>
      <c r="G275" s="17">
        <f>G276+G277+G278+G279</f>
        <v>0</v>
      </c>
      <c r="H275" s="17">
        <f>H276+H277+H278+H279</f>
        <v>0</v>
      </c>
      <c r="I275" s="13">
        <v>0</v>
      </c>
      <c r="J275" s="13">
        <v>0</v>
      </c>
      <c r="K275" s="13">
        <v>0</v>
      </c>
    </row>
    <row r="276" spans="1:11" ht="31.5">
      <c r="A276" s="64"/>
      <c r="B276" s="66"/>
      <c r="C276" s="16" t="s">
        <v>19</v>
      </c>
      <c r="D276" s="17">
        <v>0</v>
      </c>
      <c r="E276" s="17">
        <v>0</v>
      </c>
      <c r="F276" s="17">
        <f>227-227</f>
        <v>0</v>
      </c>
      <c r="G276" s="17">
        <v>0</v>
      </c>
      <c r="H276" s="17">
        <v>0</v>
      </c>
      <c r="I276" s="13">
        <v>0</v>
      </c>
      <c r="J276" s="13">
        <v>0</v>
      </c>
      <c r="K276" s="13">
        <v>0</v>
      </c>
    </row>
    <row r="277" spans="1:11" ht="47.25">
      <c r="A277" s="64"/>
      <c r="B277" s="66"/>
      <c r="C277" s="16" t="s">
        <v>35</v>
      </c>
      <c r="D277" s="17">
        <v>0</v>
      </c>
      <c r="E277" s="17">
        <v>0</v>
      </c>
      <c r="F277" s="17">
        <v>0</v>
      </c>
      <c r="G277" s="17">
        <v>0</v>
      </c>
      <c r="H277" s="17">
        <v>0</v>
      </c>
      <c r="I277" s="13">
        <v>0</v>
      </c>
      <c r="J277" s="13">
        <v>0</v>
      </c>
      <c r="K277" s="13">
        <v>0</v>
      </c>
    </row>
    <row r="278" spans="1:11" ht="47.25">
      <c r="A278" s="64"/>
      <c r="B278" s="66"/>
      <c r="C278" s="16" t="s">
        <v>21</v>
      </c>
      <c r="D278" s="17">
        <v>0</v>
      </c>
      <c r="E278" s="17">
        <v>0</v>
      </c>
      <c r="F278" s="17">
        <v>0</v>
      </c>
      <c r="G278" s="17">
        <v>0</v>
      </c>
      <c r="H278" s="17">
        <v>0</v>
      </c>
      <c r="I278" s="13">
        <v>0</v>
      </c>
      <c r="J278" s="13">
        <v>0</v>
      </c>
      <c r="K278" s="13">
        <v>0</v>
      </c>
    </row>
    <row r="279" spans="1:11" ht="47.25">
      <c r="A279" s="65"/>
      <c r="B279" s="66"/>
      <c r="C279" s="16" t="s">
        <v>22</v>
      </c>
      <c r="D279" s="17">
        <v>0</v>
      </c>
      <c r="E279" s="17">
        <v>0</v>
      </c>
      <c r="F279" s="17">
        <v>0</v>
      </c>
      <c r="G279" s="17">
        <v>0</v>
      </c>
      <c r="H279" s="17">
        <v>0</v>
      </c>
      <c r="I279" s="13">
        <v>0</v>
      </c>
      <c r="J279" s="13">
        <v>0</v>
      </c>
      <c r="K279" s="13">
        <v>0</v>
      </c>
    </row>
    <row r="280" spans="1:11">
      <c r="A280" s="63" t="s">
        <v>85</v>
      </c>
      <c r="B280" s="63" t="s">
        <v>86</v>
      </c>
      <c r="C280" s="16" t="s">
        <v>18</v>
      </c>
      <c r="D280" s="17">
        <f>D281+D282+D283+D284</f>
        <v>15</v>
      </c>
      <c r="E280" s="17">
        <f>E281+E282+E283+E284</f>
        <v>15</v>
      </c>
      <c r="F280" s="17">
        <f>F281+F282+F283+F284</f>
        <v>0</v>
      </c>
      <c r="G280" s="17">
        <f>G281+G282+G283+G284</f>
        <v>0</v>
      </c>
      <c r="H280" s="17">
        <f>H281+H282+H283+H284</f>
        <v>0</v>
      </c>
      <c r="I280" s="13">
        <f>G280/D280*100</f>
        <v>0</v>
      </c>
      <c r="J280" s="13">
        <f>G280/E280*100</f>
        <v>0</v>
      </c>
      <c r="K280" s="13">
        <v>0</v>
      </c>
    </row>
    <row r="281" spans="1:11" ht="31.5">
      <c r="A281" s="64"/>
      <c r="B281" s="64"/>
      <c r="C281" s="16" t="s">
        <v>19</v>
      </c>
      <c r="D281" s="17">
        <v>15</v>
      </c>
      <c r="E281" s="17">
        <v>15</v>
      </c>
      <c r="F281" s="17">
        <v>0</v>
      </c>
      <c r="G281" s="17">
        <v>0</v>
      </c>
      <c r="H281" s="17">
        <v>0</v>
      </c>
      <c r="I281" s="13">
        <f>G281/D281*100</f>
        <v>0</v>
      </c>
      <c r="J281" s="13">
        <f>G281/E281*100</f>
        <v>0</v>
      </c>
      <c r="K281" s="13">
        <v>0</v>
      </c>
    </row>
    <row r="282" spans="1:11" ht="47.25">
      <c r="A282" s="64"/>
      <c r="B282" s="64"/>
      <c r="C282" s="16" t="s">
        <v>35</v>
      </c>
      <c r="D282" s="17">
        <v>0</v>
      </c>
      <c r="E282" s="17">
        <v>0</v>
      </c>
      <c r="F282" s="17">
        <v>0</v>
      </c>
      <c r="G282" s="17">
        <v>0</v>
      </c>
      <c r="H282" s="17">
        <v>0</v>
      </c>
      <c r="I282" s="13">
        <v>0</v>
      </c>
      <c r="J282" s="13">
        <v>0</v>
      </c>
      <c r="K282" s="13">
        <v>0</v>
      </c>
    </row>
    <row r="283" spans="1:11" ht="47.25">
      <c r="A283" s="64"/>
      <c r="B283" s="64"/>
      <c r="C283" s="16" t="s">
        <v>21</v>
      </c>
      <c r="D283" s="17">
        <v>0</v>
      </c>
      <c r="E283" s="17">
        <v>0</v>
      </c>
      <c r="F283" s="17">
        <v>0</v>
      </c>
      <c r="G283" s="17">
        <v>0</v>
      </c>
      <c r="H283" s="17">
        <v>0</v>
      </c>
      <c r="I283" s="13">
        <v>0</v>
      </c>
      <c r="J283" s="13">
        <v>0</v>
      </c>
      <c r="K283" s="13">
        <v>0</v>
      </c>
    </row>
    <row r="284" spans="1:11" ht="47.25">
      <c r="A284" s="65"/>
      <c r="B284" s="65"/>
      <c r="C284" s="16" t="s">
        <v>22</v>
      </c>
      <c r="D284" s="17">
        <v>0</v>
      </c>
      <c r="E284" s="17">
        <v>0</v>
      </c>
      <c r="F284" s="17">
        <v>0</v>
      </c>
      <c r="G284" s="17">
        <v>0</v>
      </c>
      <c r="H284" s="17">
        <v>0</v>
      </c>
      <c r="I284" s="13">
        <v>0</v>
      </c>
      <c r="J284" s="13">
        <v>0</v>
      </c>
      <c r="K284" s="13">
        <v>0</v>
      </c>
    </row>
    <row r="285" spans="1:11">
      <c r="A285" s="63" t="s">
        <v>87</v>
      </c>
      <c r="B285" s="66" t="s">
        <v>44</v>
      </c>
      <c r="C285" s="16" t="s">
        <v>18</v>
      </c>
      <c r="D285" s="17">
        <f>D286+D287+D288+D289</f>
        <v>200</v>
      </c>
      <c r="E285" s="17">
        <f>E286+E287+E288+E289</f>
        <v>0</v>
      </c>
      <c r="F285" s="17">
        <f>F286+F287+F288+F289</f>
        <v>0</v>
      </c>
      <c r="G285" s="17">
        <f>G286+G287+G288+G289</f>
        <v>0</v>
      </c>
      <c r="H285" s="17">
        <f>H286+H287+H288+H289</f>
        <v>0</v>
      </c>
      <c r="I285" s="13">
        <v>0</v>
      </c>
      <c r="J285" s="13">
        <v>0</v>
      </c>
      <c r="K285" s="13">
        <v>0</v>
      </c>
    </row>
    <row r="286" spans="1:11" ht="31.5">
      <c r="A286" s="64"/>
      <c r="B286" s="66"/>
      <c r="C286" s="16" t="s">
        <v>19</v>
      </c>
      <c r="D286" s="17">
        <f>D292+D297+D302</f>
        <v>0</v>
      </c>
      <c r="E286" s="17">
        <f>E292+E297+E302</f>
        <v>0</v>
      </c>
      <c r="F286" s="17">
        <f>F292+F297+F302</f>
        <v>0</v>
      </c>
      <c r="G286" s="17">
        <f>G292+G297+G302</f>
        <v>0</v>
      </c>
      <c r="H286" s="17">
        <f>H292+H297+H302</f>
        <v>0</v>
      </c>
      <c r="I286" s="13">
        <v>0</v>
      </c>
      <c r="J286" s="13">
        <v>0</v>
      </c>
      <c r="K286" s="13">
        <v>0</v>
      </c>
    </row>
    <row r="287" spans="1:11" ht="47.25">
      <c r="A287" s="64"/>
      <c r="B287" s="66"/>
      <c r="C287" s="16" t="s">
        <v>35</v>
      </c>
      <c r="D287" s="17">
        <f t="shared" ref="D287:H289" si="21">D293+D298+D303</f>
        <v>0</v>
      </c>
      <c r="E287" s="17">
        <f t="shared" si="21"/>
        <v>0</v>
      </c>
      <c r="F287" s="17">
        <f t="shared" si="21"/>
        <v>0</v>
      </c>
      <c r="G287" s="17">
        <f t="shared" si="21"/>
        <v>0</v>
      </c>
      <c r="H287" s="17">
        <f t="shared" si="21"/>
        <v>0</v>
      </c>
      <c r="I287" s="13">
        <v>0</v>
      </c>
      <c r="J287" s="13">
        <v>0</v>
      </c>
      <c r="K287" s="13">
        <v>0</v>
      </c>
    </row>
    <row r="288" spans="1:11" ht="47.25">
      <c r="A288" s="64"/>
      <c r="B288" s="66"/>
      <c r="C288" s="16" t="s">
        <v>21</v>
      </c>
      <c r="D288" s="17">
        <f t="shared" si="21"/>
        <v>0</v>
      </c>
      <c r="E288" s="17">
        <f t="shared" si="21"/>
        <v>0</v>
      </c>
      <c r="F288" s="17">
        <f t="shared" si="21"/>
        <v>0</v>
      </c>
      <c r="G288" s="17">
        <f t="shared" si="21"/>
        <v>0</v>
      </c>
      <c r="H288" s="17">
        <f t="shared" si="21"/>
        <v>0</v>
      </c>
      <c r="I288" s="13">
        <v>0</v>
      </c>
      <c r="J288" s="13">
        <v>0</v>
      </c>
      <c r="K288" s="13">
        <v>0</v>
      </c>
    </row>
    <row r="289" spans="1:11" ht="47.25">
      <c r="A289" s="64"/>
      <c r="B289" s="66"/>
      <c r="C289" s="16" t="s">
        <v>22</v>
      </c>
      <c r="D289" s="17">
        <f t="shared" si="21"/>
        <v>200</v>
      </c>
      <c r="E289" s="17">
        <f t="shared" si="21"/>
        <v>0</v>
      </c>
      <c r="F289" s="17">
        <f t="shared" si="21"/>
        <v>0</v>
      </c>
      <c r="G289" s="17">
        <v>0</v>
      </c>
      <c r="H289" s="17">
        <v>0</v>
      </c>
      <c r="I289" s="13">
        <f>G289/D289*100</f>
        <v>0</v>
      </c>
      <c r="J289" s="13">
        <v>0</v>
      </c>
      <c r="K289" s="13">
        <v>0</v>
      </c>
    </row>
    <row r="290" spans="1:11">
      <c r="A290" s="64"/>
      <c r="B290" s="67" t="s">
        <v>23</v>
      </c>
      <c r="C290" s="68"/>
      <c r="D290" s="68"/>
      <c r="E290" s="68"/>
      <c r="F290" s="68"/>
      <c r="G290" s="68"/>
      <c r="H290" s="68"/>
      <c r="I290" s="68"/>
      <c r="J290" s="68"/>
      <c r="K290" s="69"/>
    </row>
    <row r="291" spans="1:11">
      <c r="A291" s="64"/>
      <c r="B291" s="70" t="s">
        <v>26</v>
      </c>
      <c r="C291" s="16" t="s">
        <v>18</v>
      </c>
      <c r="D291" s="17">
        <f>D292+D293+D294+D295</f>
        <v>0</v>
      </c>
      <c r="E291" s="17">
        <f>E292+E293+E294+E295</f>
        <v>0</v>
      </c>
      <c r="F291" s="17">
        <f>F292+F293+F294+F295</f>
        <v>0</v>
      </c>
      <c r="G291" s="17">
        <f>G292+G293+G294+G295</f>
        <v>0</v>
      </c>
      <c r="H291" s="17">
        <f>H292+H293+H294+H295</f>
        <v>0</v>
      </c>
      <c r="I291" s="13">
        <v>0</v>
      </c>
      <c r="J291" s="13">
        <v>0</v>
      </c>
      <c r="K291" s="13">
        <v>0</v>
      </c>
    </row>
    <row r="292" spans="1:11" ht="31.5">
      <c r="A292" s="64"/>
      <c r="B292" s="70"/>
      <c r="C292" s="16" t="s">
        <v>19</v>
      </c>
      <c r="D292" s="17">
        <f>D312</f>
        <v>0</v>
      </c>
      <c r="E292" s="17">
        <f>E312</f>
        <v>0</v>
      </c>
      <c r="F292" s="17">
        <f>F312</f>
        <v>0</v>
      </c>
      <c r="G292" s="17">
        <f>G312</f>
        <v>0</v>
      </c>
      <c r="H292" s="17">
        <f>H312</f>
        <v>0</v>
      </c>
      <c r="I292" s="13">
        <v>0</v>
      </c>
      <c r="J292" s="13">
        <v>0</v>
      </c>
      <c r="K292" s="13">
        <v>0</v>
      </c>
    </row>
    <row r="293" spans="1:11" ht="47.25">
      <c r="A293" s="64"/>
      <c r="B293" s="70"/>
      <c r="C293" s="16" t="s">
        <v>35</v>
      </c>
      <c r="D293" s="17">
        <v>0</v>
      </c>
      <c r="E293" s="17">
        <v>0</v>
      </c>
      <c r="F293" s="17">
        <v>0</v>
      </c>
      <c r="G293" s="17">
        <v>0</v>
      </c>
      <c r="H293" s="17">
        <v>0</v>
      </c>
      <c r="I293" s="13">
        <v>0</v>
      </c>
      <c r="J293" s="13">
        <v>0</v>
      </c>
      <c r="K293" s="13">
        <v>0</v>
      </c>
    </row>
    <row r="294" spans="1:11" ht="47.25">
      <c r="A294" s="64"/>
      <c r="B294" s="70"/>
      <c r="C294" s="16" t="s">
        <v>21</v>
      </c>
      <c r="D294" s="17">
        <v>0</v>
      </c>
      <c r="E294" s="17">
        <v>0</v>
      </c>
      <c r="F294" s="17">
        <v>0</v>
      </c>
      <c r="G294" s="17">
        <v>0</v>
      </c>
      <c r="H294" s="17">
        <v>0</v>
      </c>
      <c r="I294" s="13">
        <v>0</v>
      </c>
      <c r="J294" s="13">
        <v>0</v>
      </c>
      <c r="K294" s="13">
        <v>0</v>
      </c>
    </row>
    <row r="295" spans="1:11" ht="47.25">
      <c r="A295" s="64"/>
      <c r="B295" s="70"/>
      <c r="C295" s="16" t="s">
        <v>22</v>
      </c>
      <c r="D295" s="17">
        <v>0</v>
      </c>
      <c r="E295" s="17">
        <v>0</v>
      </c>
      <c r="F295" s="17">
        <v>0</v>
      </c>
      <c r="G295" s="17">
        <v>0</v>
      </c>
      <c r="H295" s="17">
        <v>0</v>
      </c>
      <c r="I295" s="13">
        <v>0</v>
      </c>
      <c r="J295" s="13">
        <v>0</v>
      </c>
      <c r="K295" s="13">
        <v>0</v>
      </c>
    </row>
    <row r="296" spans="1:11">
      <c r="A296" s="64"/>
      <c r="B296" s="63" t="s">
        <v>88</v>
      </c>
      <c r="C296" s="16" t="s">
        <v>18</v>
      </c>
      <c r="D296" s="17">
        <f>D297+D298+D299+D300</f>
        <v>200</v>
      </c>
      <c r="E296" s="17">
        <f>E297+E298+E299+E300</f>
        <v>0</v>
      </c>
      <c r="F296" s="17">
        <f>F297+F298+F299+F300</f>
        <v>0</v>
      </c>
      <c r="G296" s="17">
        <f>G297+G298+G299+G300</f>
        <v>0</v>
      </c>
      <c r="H296" s="17">
        <f>H297+H298+H299+H300</f>
        <v>0</v>
      </c>
      <c r="I296" s="13">
        <v>0</v>
      </c>
      <c r="J296" s="13">
        <v>0</v>
      </c>
      <c r="K296" s="13">
        <v>0</v>
      </c>
    </row>
    <row r="297" spans="1:11" ht="31.5">
      <c r="A297" s="64"/>
      <c r="B297" s="64"/>
      <c r="C297" s="16" t="s">
        <v>19</v>
      </c>
      <c r="D297" s="17">
        <f>D322</f>
        <v>0</v>
      </c>
      <c r="E297" s="17">
        <f>E322</f>
        <v>0</v>
      </c>
      <c r="F297" s="17">
        <f>F322</f>
        <v>0</v>
      </c>
      <c r="G297" s="17">
        <f>G322</f>
        <v>0</v>
      </c>
      <c r="H297" s="17">
        <f>H322</f>
        <v>0</v>
      </c>
      <c r="I297" s="13">
        <v>0</v>
      </c>
      <c r="J297" s="13">
        <v>0</v>
      </c>
      <c r="K297" s="13">
        <v>0</v>
      </c>
    </row>
    <row r="298" spans="1:11" ht="47.25">
      <c r="A298" s="64"/>
      <c r="B298" s="64"/>
      <c r="C298" s="16" t="s">
        <v>35</v>
      </c>
      <c r="D298" s="17">
        <f t="shared" ref="D298:H300" si="22">D323</f>
        <v>0</v>
      </c>
      <c r="E298" s="17">
        <f t="shared" si="22"/>
        <v>0</v>
      </c>
      <c r="F298" s="17">
        <f t="shared" si="22"/>
        <v>0</v>
      </c>
      <c r="G298" s="17">
        <f t="shared" si="22"/>
        <v>0</v>
      </c>
      <c r="H298" s="17">
        <f t="shared" si="22"/>
        <v>0</v>
      </c>
      <c r="I298" s="13">
        <v>0</v>
      </c>
      <c r="J298" s="13">
        <v>0</v>
      </c>
      <c r="K298" s="13">
        <v>0</v>
      </c>
    </row>
    <row r="299" spans="1:11" ht="47.25">
      <c r="A299" s="64"/>
      <c r="B299" s="64"/>
      <c r="C299" s="16" t="s">
        <v>21</v>
      </c>
      <c r="D299" s="17">
        <f t="shared" si="22"/>
        <v>0</v>
      </c>
      <c r="E299" s="17">
        <f t="shared" si="22"/>
        <v>0</v>
      </c>
      <c r="F299" s="17">
        <f t="shared" si="22"/>
        <v>0</v>
      </c>
      <c r="G299" s="17">
        <f t="shared" si="22"/>
        <v>0</v>
      </c>
      <c r="H299" s="17">
        <f t="shared" si="22"/>
        <v>0</v>
      </c>
      <c r="I299" s="13">
        <v>0</v>
      </c>
      <c r="J299" s="13">
        <v>0</v>
      </c>
      <c r="K299" s="13">
        <v>0</v>
      </c>
    </row>
    <row r="300" spans="1:11" ht="47.25">
      <c r="A300" s="64"/>
      <c r="B300" s="65"/>
      <c r="C300" s="16" t="s">
        <v>22</v>
      </c>
      <c r="D300" s="17">
        <f t="shared" si="22"/>
        <v>200</v>
      </c>
      <c r="E300" s="17">
        <f t="shared" si="22"/>
        <v>0</v>
      </c>
      <c r="F300" s="17">
        <f t="shared" si="22"/>
        <v>0</v>
      </c>
      <c r="G300" s="17">
        <v>0</v>
      </c>
      <c r="H300" s="17">
        <v>0</v>
      </c>
      <c r="I300" s="13">
        <v>0</v>
      </c>
      <c r="J300" s="13">
        <v>0</v>
      </c>
      <c r="K300" s="13">
        <v>0</v>
      </c>
    </row>
    <row r="301" spans="1:11">
      <c r="A301" s="64"/>
      <c r="B301" s="63" t="s">
        <v>25</v>
      </c>
      <c r="C301" s="16" t="s">
        <v>18</v>
      </c>
      <c r="D301" s="17">
        <f>D302+D303+D304+D305</f>
        <v>0</v>
      </c>
      <c r="E301" s="17">
        <f>E302+E303+E304+E305</f>
        <v>0</v>
      </c>
      <c r="F301" s="17">
        <f>F302+F303+F304+F305</f>
        <v>0</v>
      </c>
      <c r="G301" s="17">
        <f>G302+G303+G304+G305</f>
        <v>0</v>
      </c>
      <c r="H301" s="17">
        <f>H302+H303+H304+H305</f>
        <v>0</v>
      </c>
      <c r="I301" s="13">
        <v>0</v>
      </c>
      <c r="J301" s="13">
        <v>0</v>
      </c>
      <c r="K301" s="13">
        <v>0</v>
      </c>
    </row>
    <row r="302" spans="1:11" ht="31.5">
      <c r="A302" s="64"/>
      <c r="B302" s="64"/>
      <c r="C302" s="16" t="s">
        <v>19</v>
      </c>
      <c r="D302" s="17">
        <f>D307</f>
        <v>0</v>
      </c>
      <c r="E302" s="17">
        <f>E307</f>
        <v>0</v>
      </c>
      <c r="F302" s="17">
        <f>F307</f>
        <v>0</v>
      </c>
      <c r="G302" s="17">
        <f>G307</f>
        <v>0</v>
      </c>
      <c r="H302" s="17">
        <f>H307</f>
        <v>0</v>
      </c>
      <c r="I302" s="13">
        <v>0</v>
      </c>
      <c r="J302" s="13">
        <v>0</v>
      </c>
      <c r="K302" s="13">
        <v>0</v>
      </c>
    </row>
    <row r="303" spans="1:11" ht="47.25">
      <c r="A303" s="64"/>
      <c r="B303" s="64"/>
      <c r="C303" s="16" t="s">
        <v>35</v>
      </c>
      <c r="D303" s="17">
        <f t="shared" ref="D303:H305" si="23">D308</f>
        <v>0</v>
      </c>
      <c r="E303" s="17">
        <f t="shared" si="23"/>
        <v>0</v>
      </c>
      <c r="F303" s="17">
        <f t="shared" si="23"/>
        <v>0</v>
      </c>
      <c r="G303" s="17">
        <f t="shared" si="23"/>
        <v>0</v>
      </c>
      <c r="H303" s="17">
        <f t="shared" si="23"/>
        <v>0</v>
      </c>
      <c r="I303" s="13">
        <v>0</v>
      </c>
      <c r="J303" s="13">
        <v>0</v>
      </c>
      <c r="K303" s="13">
        <v>0</v>
      </c>
    </row>
    <row r="304" spans="1:11" ht="47.25">
      <c r="A304" s="64"/>
      <c r="B304" s="64"/>
      <c r="C304" s="16" t="s">
        <v>21</v>
      </c>
      <c r="D304" s="17">
        <f t="shared" si="23"/>
        <v>0</v>
      </c>
      <c r="E304" s="17">
        <f t="shared" si="23"/>
        <v>0</v>
      </c>
      <c r="F304" s="17">
        <f t="shared" si="23"/>
        <v>0</v>
      </c>
      <c r="G304" s="17">
        <f t="shared" si="23"/>
        <v>0</v>
      </c>
      <c r="H304" s="17">
        <f t="shared" si="23"/>
        <v>0</v>
      </c>
      <c r="I304" s="13">
        <v>0</v>
      </c>
      <c r="J304" s="13">
        <v>0</v>
      </c>
      <c r="K304" s="13">
        <v>0</v>
      </c>
    </row>
    <row r="305" spans="1:11" ht="47.25">
      <c r="A305" s="65"/>
      <c r="B305" s="65"/>
      <c r="C305" s="16" t="s">
        <v>22</v>
      </c>
      <c r="D305" s="17">
        <f t="shared" si="23"/>
        <v>0</v>
      </c>
      <c r="E305" s="17">
        <f t="shared" si="23"/>
        <v>0</v>
      </c>
      <c r="F305" s="17">
        <f t="shared" si="23"/>
        <v>0</v>
      </c>
      <c r="G305" s="17">
        <f t="shared" si="23"/>
        <v>0</v>
      </c>
      <c r="H305" s="17">
        <f t="shared" si="23"/>
        <v>0</v>
      </c>
      <c r="I305" s="13">
        <v>0</v>
      </c>
      <c r="J305" s="13">
        <v>0</v>
      </c>
      <c r="K305" s="13">
        <v>0</v>
      </c>
    </row>
    <row r="306" spans="1:11">
      <c r="A306" s="63" t="s">
        <v>89</v>
      </c>
      <c r="B306" s="63" t="s">
        <v>90</v>
      </c>
      <c r="C306" s="16" t="s">
        <v>18</v>
      </c>
      <c r="D306" s="17">
        <f>D307+D308+D309+D310</f>
        <v>0</v>
      </c>
      <c r="E306" s="17">
        <f>E307+E308+E309+E310</f>
        <v>0</v>
      </c>
      <c r="F306" s="17">
        <f>F307+F308+F309+F310</f>
        <v>0</v>
      </c>
      <c r="G306" s="17">
        <f>G307+G308+G309+G310</f>
        <v>0</v>
      </c>
      <c r="H306" s="17">
        <f>H307+H308+H309+H310</f>
        <v>0</v>
      </c>
      <c r="I306" s="13">
        <v>0</v>
      </c>
      <c r="J306" s="13">
        <v>0</v>
      </c>
      <c r="K306" s="13">
        <v>0</v>
      </c>
    </row>
    <row r="307" spans="1:11" ht="31.5">
      <c r="A307" s="64"/>
      <c r="B307" s="64"/>
      <c r="C307" s="16" t="s">
        <v>19</v>
      </c>
      <c r="D307" s="17">
        <v>0</v>
      </c>
      <c r="E307" s="17">
        <v>0</v>
      </c>
      <c r="F307" s="17">
        <v>0</v>
      </c>
      <c r="G307" s="17">
        <v>0</v>
      </c>
      <c r="H307" s="17">
        <v>0</v>
      </c>
      <c r="I307" s="13">
        <v>0</v>
      </c>
      <c r="J307" s="13">
        <v>0</v>
      </c>
      <c r="K307" s="13">
        <v>0</v>
      </c>
    </row>
    <row r="308" spans="1:11" ht="47.25">
      <c r="A308" s="64"/>
      <c r="B308" s="64"/>
      <c r="C308" s="16" t="s">
        <v>35</v>
      </c>
      <c r="D308" s="17">
        <v>0</v>
      </c>
      <c r="E308" s="17">
        <v>0</v>
      </c>
      <c r="F308" s="17">
        <v>0</v>
      </c>
      <c r="G308" s="17">
        <v>0</v>
      </c>
      <c r="H308" s="17">
        <v>0</v>
      </c>
      <c r="I308" s="13">
        <v>0</v>
      </c>
      <c r="J308" s="13">
        <v>0</v>
      </c>
      <c r="K308" s="13">
        <v>0</v>
      </c>
    </row>
    <row r="309" spans="1:11" ht="47.25">
      <c r="A309" s="64"/>
      <c r="B309" s="64"/>
      <c r="C309" s="16" t="s">
        <v>21</v>
      </c>
      <c r="D309" s="17">
        <v>0</v>
      </c>
      <c r="E309" s="17">
        <v>0</v>
      </c>
      <c r="F309" s="17">
        <v>0</v>
      </c>
      <c r="G309" s="17">
        <v>0</v>
      </c>
      <c r="H309" s="17">
        <v>0</v>
      </c>
      <c r="I309" s="13">
        <v>0</v>
      </c>
      <c r="J309" s="13">
        <v>0</v>
      </c>
      <c r="K309" s="13">
        <v>0</v>
      </c>
    </row>
    <row r="310" spans="1:11" ht="47.25">
      <c r="A310" s="65"/>
      <c r="B310" s="65"/>
      <c r="C310" s="16" t="s">
        <v>22</v>
      </c>
      <c r="D310" s="17">
        <v>0</v>
      </c>
      <c r="E310" s="17">
        <v>0</v>
      </c>
      <c r="F310" s="17">
        <v>0</v>
      </c>
      <c r="G310" s="17">
        <v>0</v>
      </c>
      <c r="H310" s="17">
        <v>0</v>
      </c>
      <c r="I310" s="13">
        <v>0</v>
      </c>
      <c r="J310" s="13">
        <v>0</v>
      </c>
      <c r="K310" s="13">
        <v>0</v>
      </c>
    </row>
    <row r="311" spans="1:11">
      <c r="A311" s="63" t="s">
        <v>91</v>
      </c>
      <c r="B311" s="63" t="s">
        <v>26</v>
      </c>
      <c r="C311" s="16" t="s">
        <v>18</v>
      </c>
      <c r="D311" s="17">
        <f>D312+D313+D314+D315</f>
        <v>0</v>
      </c>
      <c r="E311" s="17">
        <f>E312+E313+E314+E315</f>
        <v>0</v>
      </c>
      <c r="F311" s="17">
        <f>F312+F313+F314+F315</f>
        <v>0</v>
      </c>
      <c r="G311" s="17">
        <f>G312+G313+G314+G315</f>
        <v>0</v>
      </c>
      <c r="H311" s="17">
        <f>H312+H313+H314+H315</f>
        <v>0</v>
      </c>
      <c r="I311" s="13">
        <v>0</v>
      </c>
      <c r="J311" s="13">
        <v>0</v>
      </c>
      <c r="K311" s="13">
        <v>0</v>
      </c>
    </row>
    <row r="312" spans="1:11" ht="31.5">
      <c r="A312" s="64"/>
      <c r="B312" s="64"/>
      <c r="C312" s="16" t="s">
        <v>19</v>
      </c>
      <c r="D312" s="17">
        <v>0</v>
      </c>
      <c r="E312" s="17">
        <v>0</v>
      </c>
      <c r="F312" s="17">
        <f>79-79</f>
        <v>0</v>
      </c>
      <c r="G312" s="17">
        <f>79-79</f>
        <v>0</v>
      </c>
      <c r="H312" s="17">
        <f>79-79</f>
        <v>0</v>
      </c>
      <c r="I312" s="13">
        <v>0</v>
      </c>
      <c r="J312" s="13">
        <v>0</v>
      </c>
      <c r="K312" s="13">
        <v>0</v>
      </c>
    </row>
    <row r="313" spans="1:11" ht="47.25">
      <c r="A313" s="64"/>
      <c r="B313" s="64"/>
      <c r="C313" s="16" t="s">
        <v>35</v>
      </c>
      <c r="D313" s="17">
        <v>0</v>
      </c>
      <c r="E313" s="17">
        <v>0</v>
      </c>
      <c r="F313" s="17">
        <v>0</v>
      </c>
      <c r="G313" s="17">
        <v>0</v>
      </c>
      <c r="H313" s="17">
        <v>0</v>
      </c>
      <c r="I313" s="13">
        <v>0</v>
      </c>
      <c r="J313" s="13">
        <v>0</v>
      </c>
      <c r="K313" s="13">
        <v>0</v>
      </c>
    </row>
    <row r="314" spans="1:11" ht="47.25">
      <c r="A314" s="64"/>
      <c r="B314" s="64"/>
      <c r="C314" s="16" t="s">
        <v>21</v>
      </c>
      <c r="D314" s="17">
        <v>0</v>
      </c>
      <c r="E314" s="17">
        <v>0</v>
      </c>
      <c r="F314" s="17">
        <v>0</v>
      </c>
      <c r="G314" s="17">
        <v>0</v>
      </c>
      <c r="H314" s="17">
        <v>0</v>
      </c>
      <c r="I314" s="13">
        <v>0</v>
      </c>
      <c r="J314" s="13">
        <v>0</v>
      </c>
      <c r="K314" s="13">
        <v>0</v>
      </c>
    </row>
    <row r="315" spans="1:11" ht="47.25">
      <c r="A315" s="65"/>
      <c r="B315" s="65"/>
      <c r="C315" s="16" t="s">
        <v>22</v>
      </c>
      <c r="D315" s="17">
        <v>0</v>
      </c>
      <c r="E315" s="17">
        <v>0</v>
      </c>
      <c r="F315" s="17">
        <v>0</v>
      </c>
      <c r="G315" s="17">
        <v>0</v>
      </c>
      <c r="H315" s="17">
        <v>0</v>
      </c>
      <c r="I315" s="13">
        <v>0</v>
      </c>
      <c r="J315" s="13">
        <v>0</v>
      </c>
      <c r="K315" s="13">
        <v>0</v>
      </c>
    </row>
    <row r="316" spans="1:11">
      <c r="A316" s="63" t="s">
        <v>92</v>
      </c>
      <c r="B316" s="63" t="s">
        <v>75</v>
      </c>
      <c r="C316" s="16" t="s">
        <v>18</v>
      </c>
      <c r="D316" s="17">
        <f>D317+D318+D319+D320</f>
        <v>0</v>
      </c>
      <c r="E316" s="17">
        <f>E317+E318+E319+E320</f>
        <v>0</v>
      </c>
      <c r="F316" s="17">
        <f>F317+F318+F319+F320</f>
        <v>0</v>
      </c>
      <c r="G316" s="17">
        <f>G317+G318+G319+G320</f>
        <v>0</v>
      </c>
      <c r="H316" s="17">
        <f>H317+H318+H319+H320</f>
        <v>0</v>
      </c>
      <c r="I316" s="13">
        <v>0</v>
      </c>
      <c r="J316" s="13">
        <v>0</v>
      </c>
      <c r="K316" s="13">
        <v>0</v>
      </c>
    </row>
    <row r="317" spans="1:11" ht="31.5">
      <c r="A317" s="64"/>
      <c r="B317" s="64"/>
      <c r="C317" s="16" t="s">
        <v>19</v>
      </c>
      <c r="D317" s="17">
        <v>0</v>
      </c>
      <c r="E317" s="17">
        <v>0</v>
      </c>
      <c r="F317" s="17">
        <v>0</v>
      </c>
      <c r="G317" s="17">
        <v>0</v>
      </c>
      <c r="H317" s="17">
        <v>0</v>
      </c>
      <c r="I317" s="13">
        <v>0</v>
      </c>
      <c r="J317" s="13">
        <v>0</v>
      </c>
      <c r="K317" s="13">
        <v>0</v>
      </c>
    </row>
    <row r="318" spans="1:11" ht="47.25">
      <c r="A318" s="64"/>
      <c r="B318" s="64"/>
      <c r="C318" s="16" t="s">
        <v>35</v>
      </c>
      <c r="D318" s="17">
        <v>0</v>
      </c>
      <c r="E318" s="17">
        <v>0</v>
      </c>
      <c r="F318" s="17">
        <v>0</v>
      </c>
      <c r="G318" s="17">
        <v>0</v>
      </c>
      <c r="H318" s="17">
        <v>0</v>
      </c>
      <c r="I318" s="13">
        <v>0</v>
      </c>
      <c r="J318" s="13">
        <v>0</v>
      </c>
      <c r="K318" s="13">
        <v>0</v>
      </c>
    </row>
    <row r="319" spans="1:11" ht="47.25">
      <c r="A319" s="64"/>
      <c r="B319" s="64"/>
      <c r="C319" s="16" t="s">
        <v>21</v>
      </c>
      <c r="D319" s="17">
        <v>0</v>
      </c>
      <c r="E319" s="17">
        <v>0</v>
      </c>
      <c r="F319" s="17">
        <v>0</v>
      </c>
      <c r="G319" s="17">
        <v>0</v>
      </c>
      <c r="H319" s="17">
        <v>0</v>
      </c>
      <c r="I319" s="13">
        <v>0</v>
      </c>
      <c r="J319" s="13">
        <v>0</v>
      </c>
      <c r="K319" s="13">
        <v>0</v>
      </c>
    </row>
    <row r="320" spans="1:11" ht="47.25">
      <c r="A320" s="65"/>
      <c r="B320" s="65"/>
      <c r="C320" s="16" t="s">
        <v>22</v>
      </c>
      <c r="D320" s="17">
        <v>0</v>
      </c>
      <c r="E320" s="17">
        <v>0</v>
      </c>
      <c r="F320" s="17">
        <v>0</v>
      </c>
      <c r="G320" s="17">
        <v>0</v>
      </c>
      <c r="H320" s="17">
        <v>0</v>
      </c>
      <c r="I320" s="13">
        <v>0</v>
      </c>
      <c r="J320" s="13">
        <v>0</v>
      </c>
      <c r="K320" s="13">
        <v>0</v>
      </c>
    </row>
    <row r="321" spans="1:11">
      <c r="A321" s="63" t="s">
        <v>93</v>
      </c>
      <c r="B321" s="63" t="s">
        <v>94</v>
      </c>
      <c r="C321" s="16" t="s">
        <v>18</v>
      </c>
      <c r="D321" s="17">
        <f>D322+D323+D324+D325</f>
        <v>200</v>
      </c>
      <c r="E321" s="17">
        <f>E322+E323+E324+E325</f>
        <v>0</v>
      </c>
      <c r="F321" s="17">
        <f>F322+F323+F324+F325</f>
        <v>0</v>
      </c>
      <c r="G321" s="17">
        <f>G322+G323+G324+G325</f>
        <v>0</v>
      </c>
      <c r="H321" s="17">
        <f>H322+H323+H324+H325</f>
        <v>0</v>
      </c>
      <c r="I321" s="13">
        <v>0</v>
      </c>
      <c r="J321" s="13">
        <v>0</v>
      </c>
      <c r="K321" s="13">
        <v>0</v>
      </c>
    </row>
    <row r="322" spans="1:11" ht="31.5">
      <c r="A322" s="64"/>
      <c r="B322" s="64"/>
      <c r="C322" s="16" t="s">
        <v>19</v>
      </c>
      <c r="D322" s="17">
        <v>0</v>
      </c>
      <c r="E322" s="17">
        <v>0</v>
      </c>
      <c r="F322" s="17">
        <v>0</v>
      </c>
      <c r="G322" s="17">
        <v>0</v>
      </c>
      <c r="H322" s="17">
        <v>0</v>
      </c>
      <c r="I322" s="13">
        <v>0</v>
      </c>
      <c r="J322" s="13">
        <v>0</v>
      </c>
      <c r="K322" s="13">
        <v>0</v>
      </c>
    </row>
    <row r="323" spans="1:11" ht="47.25">
      <c r="A323" s="64"/>
      <c r="B323" s="64"/>
      <c r="C323" s="16" t="s">
        <v>35</v>
      </c>
      <c r="D323" s="17">
        <v>0</v>
      </c>
      <c r="E323" s="17">
        <v>0</v>
      </c>
      <c r="F323" s="17">
        <v>0</v>
      </c>
      <c r="G323" s="17">
        <v>0</v>
      </c>
      <c r="H323" s="17">
        <v>0</v>
      </c>
      <c r="I323" s="13">
        <v>0</v>
      </c>
      <c r="J323" s="13">
        <v>0</v>
      </c>
      <c r="K323" s="13">
        <v>0</v>
      </c>
    </row>
    <row r="324" spans="1:11" ht="47.25">
      <c r="A324" s="64"/>
      <c r="B324" s="64"/>
      <c r="C324" s="16" t="s">
        <v>21</v>
      </c>
      <c r="D324" s="17">
        <v>0</v>
      </c>
      <c r="E324" s="17">
        <v>0</v>
      </c>
      <c r="F324" s="17">
        <v>0</v>
      </c>
      <c r="G324" s="17">
        <v>0</v>
      </c>
      <c r="H324" s="17">
        <v>0</v>
      </c>
      <c r="I324" s="13">
        <v>0</v>
      </c>
      <c r="J324" s="13">
        <v>0</v>
      </c>
      <c r="K324" s="13">
        <v>0</v>
      </c>
    </row>
    <row r="325" spans="1:11" ht="47.25">
      <c r="A325" s="65"/>
      <c r="B325" s="65"/>
      <c r="C325" s="16" t="s">
        <v>22</v>
      </c>
      <c r="D325" s="17">
        <v>200</v>
      </c>
      <c r="E325" s="17">
        <v>0</v>
      </c>
      <c r="F325" s="17">
        <v>0</v>
      </c>
      <c r="G325" s="17">
        <v>0</v>
      </c>
      <c r="H325" s="17">
        <v>0</v>
      </c>
      <c r="I325" s="13">
        <v>0</v>
      </c>
      <c r="J325" s="13">
        <v>0</v>
      </c>
      <c r="K325" s="13">
        <v>0</v>
      </c>
    </row>
    <row r="326" spans="1:11">
      <c r="A326" s="63" t="s">
        <v>95</v>
      </c>
      <c r="B326" s="66" t="s">
        <v>96</v>
      </c>
      <c r="C326" s="16" t="s">
        <v>18</v>
      </c>
      <c r="D326" s="17">
        <f>D327+D328+D329+D330</f>
        <v>0</v>
      </c>
      <c r="E326" s="17">
        <f>E327+E328+E329+E330</f>
        <v>0</v>
      </c>
      <c r="F326" s="17">
        <f>F327+F328+F329+F330</f>
        <v>0</v>
      </c>
      <c r="G326" s="17">
        <f>G327+G328+G329+G330</f>
        <v>0</v>
      </c>
      <c r="H326" s="17">
        <f>H327+H328+H329+H330</f>
        <v>0</v>
      </c>
      <c r="I326" s="13">
        <v>0</v>
      </c>
      <c r="J326" s="13">
        <v>0</v>
      </c>
      <c r="K326" s="13">
        <v>0</v>
      </c>
    </row>
    <row r="327" spans="1:11" ht="31.5">
      <c r="A327" s="64"/>
      <c r="B327" s="66"/>
      <c r="C327" s="16" t="s">
        <v>19</v>
      </c>
      <c r="D327" s="17">
        <f>D333+D338+D343</f>
        <v>0</v>
      </c>
      <c r="E327" s="17">
        <f>E333+E338+E343</f>
        <v>0</v>
      </c>
      <c r="F327" s="17">
        <f>F333+F338+F343</f>
        <v>0</v>
      </c>
      <c r="G327" s="17">
        <f>G333+G338+G343</f>
        <v>0</v>
      </c>
      <c r="H327" s="17">
        <f>H333+H338+H343</f>
        <v>0</v>
      </c>
      <c r="I327" s="13">
        <v>0</v>
      </c>
      <c r="J327" s="13">
        <v>0</v>
      </c>
      <c r="K327" s="13">
        <v>0</v>
      </c>
    </row>
    <row r="328" spans="1:11" ht="47.25">
      <c r="A328" s="64"/>
      <c r="B328" s="66"/>
      <c r="C328" s="16" t="s">
        <v>35</v>
      </c>
      <c r="D328" s="17">
        <f t="shared" ref="D328:H330" si="24">D334+D339+D344</f>
        <v>0</v>
      </c>
      <c r="E328" s="17">
        <f t="shared" si="24"/>
        <v>0</v>
      </c>
      <c r="F328" s="17">
        <f t="shared" si="24"/>
        <v>0</v>
      </c>
      <c r="G328" s="17">
        <f t="shared" si="24"/>
        <v>0</v>
      </c>
      <c r="H328" s="17">
        <f t="shared" si="24"/>
        <v>0</v>
      </c>
      <c r="I328" s="13">
        <v>0</v>
      </c>
      <c r="J328" s="13">
        <v>0</v>
      </c>
      <c r="K328" s="13">
        <v>0</v>
      </c>
    </row>
    <row r="329" spans="1:11" ht="47.25">
      <c r="A329" s="64"/>
      <c r="B329" s="66"/>
      <c r="C329" s="16" t="s">
        <v>21</v>
      </c>
      <c r="D329" s="17">
        <f t="shared" si="24"/>
        <v>0</v>
      </c>
      <c r="E329" s="17">
        <f t="shared" si="24"/>
        <v>0</v>
      </c>
      <c r="F329" s="17">
        <f t="shared" si="24"/>
        <v>0</v>
      </c>
      <c r="G329" s="17">
        <f t="shared" si="24"/>
        <v>0</v>
      </c>
      <c r="H329" s="17">
        <f t="shared" si="24"/>
        <v>0</v>
      </c>
      <c r="I329" s="13">
        <v>0</v>
      </c>
      <c r="J329" s="13">
        <v>0</v>
      </c>
      <c r="K329" s="13">
        <v>0</v>
      </c>
    </row>
    <row r="330" spans="1:11" ht="47.25">
      <c r="A330" s="64"/>
      <c r="B330" s="66"/>
      <c r="C330" s="16" t="s">
        <v>22</v>
      </c>
      <c r="D330" s="17">
        <f t="shared" si="24"/>
        <v>0</v>
      </c>
      <c r="E330" s="17">
        <f t="shared" si="24"/>
        <v>0</v>
      </c>
      <c r="F330" s="17">
        <f t="shared" si="24"/>
        <v>0</v>
      </c>
      <c r="G330" s="17">
        <f t="shared" si="24"/>
        <v>0</v>
      </c>
      <c r="H330" s="17">
        <f t="shared" si="24"/>
        <v>0</v>
      </c>
      <c r="I330" s="13">
        <v>0</v>
      </c>
      <c r="J330" s="13">
        <v>0</v>
      </c>
      <c r="K330" s="13">
        <v>0</v>
      </c>
    </row>
    <row r="331" spans="1:11">
      <c r="A331" s="64"/>
      <c r="B331" s="66" t="s">
        <v>23</v>
      </c>
      <c r="C331" s="66"/>
      <c r="D331" s="66"/>
      <c r="E331" s="66"/>
      <c r="F331" s="66"/>
      <c r="G331" s="12"/>
      <c r="H331" s="12"/>
      <c r="I331" s="13">
        <v>0</v>
      </c>
      <c r="J331" s="13">
        <v>0</v>
      </c>
      <c r="K331" s="13">
        <v>0</v>
      </c>
    </row>
    <row r="332" spans="1:11">
      <c r="A332" s="64"/>
      <c r="B332" s="70" t="s">
        <v>26</v>
      </c>
      <c r="C332" s="16" t="s">
        <v>18</v>
      </c>
      <c r="D332" s="17">
        <f>D333+D334+D335+D336</f>
        <v>0</v>
      </c>
      <c r="E332" s="17">
        <f>E333+E334+E335+E336</f>
        <v>0</v>
      </c>
      <c r="F332" s="17">
        <f>F333+F334+F335+F336</f>
        <v>0</v>
      </c>
      <c r="G332" s="17">
        <f>G333+G334+G335+G336</f>
        <v>0</v>
      </c>
      <c r="H332" s="17">
        <f>H333+H334+H335+H336</f>
        <v>0</v>
      </c>
      <c r="I332" s="13">
        <v>0</v>
      </c>
      <c r="J332" s="13">
        <v>0</v>
      </c>
      <c r="K332" s="13">
        <v>0</v>
      </c>
    </row>
    <row r="333" spans="1:11" ht="31.5">
      <c r="A333" s="64"/>
      <c r="B333" s="70"/>
      <c r="C333" s="16" t="s">
        <v>19</v>
      </c>
      <c r="D333" s="17">
        <f>D353</f>
        <v>0</v>
      </c>
      <c r="E333" s="17">
        <f>E353</f>
        <v>0</v>
      </c>
      <c r="F333" s="17">
        <f>F353</f>
        <v>0</v>
      </c>
      <c r="G333" s="17">
        <f>G353</f>
        <v>0</v>
      </c>
      <c r="H333" s="17">
        <f>H353</f>
        <v>0</v>
      </c>
      <c r="I333" s="13">
        <v>0</v>
      </c>
      <c r="J333" s="13">
        <v>0</v>
      </c>
      <c r="K333" s="13">
        <v>0</v>
      </c>
    </row>
    <row r="334" spans="1:11" ht="47.25">
      <c r="A334" s="64"/>
      <c r="B334" s="70"/>
      <c r="C334" s="16" t="s">
        <v>35</v>
      </c>
      <c r="D334" s="17">
        <f t="shared" ref="D334:H336" si="25">D354</f>
        <v>0</v>
      </c>
      <c r="E334" s="17">
        <f t="shared" si="25"/>
        <v>0</v>
      </c>
      <c r="F334" s="17">
        <f t="shared" si="25"/>
        <v>0</v>
      </c>
      <c r="G334" s="17">
        <f t="shared" si="25"/>
        <v>0</v>
      </c>
      <c r="H334" s="17">
        <f t="shared" si="25"/>
        <v>0</v>
      </c>
      <c r="I334" s="13">
        <v>0</v>
      </c>
      <c r="J334" s="13">
        <v>0</v>
      </c>
      <c r="K334" s="13">
        <v>0</v>
      </c>
    </row>
    <row r="335" spans="1:11" ht="47.25">
      <c r="A335" s="64"/>
      <c r="B335" s="70"/>
      <c r="C335" s="16" t="s">
        <v>21</v>
      </c>
      <c r="D335" s="17">
        <f t="shared" si="25"/>
        <v>0</v>
      </c>
      <c r="E335" s="17">
        <f t="shared" si="25"/>
        <v>0</v>
      </c>
      <c r="F335" s="17">
        <f t="shared" si="25"/>
        <v>0</v>
      </c>
      <c r="G335" s="17">
        <f t="shared" si="25"/>
        <v>0</v>
      </c>
      <c r="H335" s="17">
        <f t="shared" si="25"/>
        <v>0</v>
      </c>
      <c r="I335" s="13">
        <v>0</v>
      </c>
      <c r="J335" s="13">
        <v>0</v>
      </c>
      <c r="K335" s="13">
        <v>0</v>
      </c>
    </row>
    <row r="336" spans="1:11" ht="47.25">
      <c r="A336" s="64"/>
      <c r="B336" s="70"/>
      <c r="C336" s="16" t="s">
        <v>22</v>
      </c>
      <c r="D336" s="17">
        <f t="shared" si="25"/>
        <v>0</v>
      </c>
      <c r="E336" s="17">
        <f t="shared" si="25"/>
        <v>0</v>
      </c>
      <c r="F336" s="17">
        <f t="shared" si="25"/>
        <v>0</v>
      </c>
      <c r="G336" s="17">
        <f t="shared" si="25"/>
        <v>0</v>
      </c>
      <c r="H336" s="17">
        <f t="shared" si="25"/>
        <v>0</v>
      </c>
      <c r="I336" s="13">
        <v>0</v>
      </c>
      <c r="J336" s="13">
        <v>0</v>
      </c>
      <c r="K336" s="13">
        <v>0</v>
      </c>
    </row>
    <row r="337" spans="1:11">
      <c r="A337" s="64"/>
      <c r="B337" s="71" t="s">
        <v>25</v>
      </c>
      <c r="C337" s="16" t="s">
        <v>18</v>
      </c>
      <c r="D337" s="17">
        <f>D338+D339+D340+D341</f>
        <v>0</v>
      </c>
      <c r="E337" s="17">
        <f>E338+E339+E340+E341</f>
        <v>0</v>
      </c>
      <c r="F337" s="17">
        <f>F338+F339+F340+F341</f>
        <v>0</v>
      </c>
      <c r="G337" s="17">
        <f>G338+G339+G340+G341</f>
        <v>0</v>
      </c>
      <c r="H337" s="17">
        <f>H338+H339+H340+H341</f>
        <v>0</v>
      </c>
      <c r="I337" s="13">
        <v>0</v>
      </c>
      <c r="J337" s="13">
        <v>0</v>
      </c>
      <c r="K337" s="13">
        <v>0</v>
      </c>
    </row>
    <row r="338" spans="1:11" ht="31.5">
      <c r="A338" s="64"/>
      <c r="B338" s="72"/>
      <c r="C338" s="16" t="s">
        <v>19</v>
      </c>
      <c r="D338" s="17">
        <f>D358</f>
        <v>0</v>
      </c>
      <c r="E338" s="17">
        <f>E358</f>
        <v>0</v>
      </c>
      <c r="F338" s="17">
        <f>F358</f>
        <v>0</v>
      </c>
      <c r="G338" s="17">
        <f>G358</f>
        <v>0</v>
      </c>
      <c r="H338" s="17">
        <f>H358</f>
        <v>0</v>
      </c>
      <c r="I338" s="13">
        <v>0</v>
      </c>
      <c r="J338" s="13">
        <v>0</v>
      </c>
      <c r="K338" s="13">
        <v>0</v>
      </c>
    </row>
    <row r="339" spans="1:11" ht="47.25">
      <c r="A339" s="64"/>
      <c r="B339" s="72"/>
      <c r="C339" s="16" t="s">
        <v>35</v>
      </c>
      <c r="D339" s="17">
        <f t="shared" ref="D339:H341" si="26">D359</f>
        <v>0</v>
      </c>
      <c r="E339" s="17">
        <f t="shared" si="26"/>
        <v>0</v>
      </c>
      <c r="F339" s="17">
        <f t="shared" si="26"/>
        <v>0</v>
      </c>
      <c r="G339" s="17">
        <f t="shared" si="26"/>
        <v>0</v>
      </c>
      <c r="H339" s="17">
        <f t="shared" si="26"/>
        <v>0</v>
      </c>
      <c r="I339" s="13">
        <v>0</v>
      </c>
      <c r="J339" s="13">
        <v>0</v>
      </c>
      <c r="K339" s="13">
        <v>0</v>
      </c>
    </row>
    <row r="340" spans="1:11" ht="47.25">
      <c r="A340" s="64"/>
      <c r="B340" s="72"/>
      <c r="C340" s="16" t="s">
        <v>21</v>
      </c>
      <c r="D340" s="17">
        <f t="shared" si="26"/>
        <v>0</v>
      </c>
      <c r="E340" s="17">
        <f t="shared" si="26"/>
        <v>0</v>
      </c>
      <c r="F340" s="17">
        <f t="shared" si="26"/>
        <v>0</v>
      </c>
      <c r="G340" s="17">
        <f t="shared" si="26"/>
        <v>0</v>
      </c>
      <c r="H340" s="17">
        <f t="shared" si="26"/>
        <v>0</v>
      </c>
      <c r="I340" s="13">
        <v>0</v>
      </c>
      <c r="J340" s="13">
        <v>0</v>
      </c>
      <c r="K340" s="13">
        <v>0</v>
      </c>
    </row>
    <row r="341" spans="1:11" ht="47.25">
      <c r="A341" s="64"/>
      <c r="B341" s="73"/>
      <c r="C341" s="16" t="s">
        <v>22</v>
      </c>
      <c r="D341" s="17">
        <f t="shared" si="26"/>
        <v>0</v>
      </c>
      <c r="E341" s="17">
        <f t="shared" si="26"/>
        <v>0</v>
      </c>
      <c r="F341" s="17">
        <f t="shared" si="26"/>
        <v>0</v>
      </c>
      <c r="G341" s="17">
        <f t="shared" si="26"/>
        <v>0</v>
      </c>
      <c r="H341" s="17">
        <f t="shared" si="26"/>
        <v>0</v>
      </c>
      <c r="I341" s="13">
        <v>0</v>
      </c>
      <c r="J341" s="13">
        <v>0</v>
      </c>
      <c r="K341" s="13">
        <v>0</v>
      </c>
    </row>
    <row r="342" spans="1:11">
      <c r="A342" s="64"/>
      <c r="B342" s="71" t="s">
        <v>75</v>
      </c>
      <c r="C342" s="16" t="s">
        <v>18</v>
      </c>
      <c r="D342" s="17">
        <f>D343+D344+D345+D346</f>
        <v>0</v>
      </c>
      <c r="E342" s="17">
        <f>E343+E344+E345+E346</f>
        <v>0</v>
      </c>
      <c r="F342" s="17">
        <f>F343+F344+F345+F346</f>
        <v>0</v>
      </c>
      <c r="G342" s="17">
        <f>G343+G344+G345+G346</f>
        <v>0</v>
      </c>
      <c r="H342" s="17">
        <f>H343+H344+H345+H346</f>
        <v>0</v>
      </c>
      <c r="I342" s="13">
        <v>0</v>
      </c>
      <c r="J342" s="13">
        <v>0</v>
      </c>
      <c r="K342" s="13">
        <v>0</v>
      </c>
    </row>
    <row r="343" spans="1:11" ht="31.5">
      <c r="A343" s="64"/>
      <c r="B343" s="72"/>
      <c r="C343" s="16" t="s">
        <v>19</v>
      </c>
      <c r="D343" s="17">
        <f>D348</f>
        <v>0</v>
      </c>
      <c r="E343" s="17">
        <f>E348</f>
        <v>0</v>
      </c>
      <c r="F343" s="17">
        <f>F348</f>
        <v>0</v>
      </c>
      <c r="G343" s="17">
        <f>G348</f>
        <v>0</v>
      </c>
      <c r="H343" s="17">
        <f>H348</f>
        <v>0</v>
      </c>
      <c r="I343" s="13">
        <v>0</v>
      </c>
      <c r="J343" s="13">
        <v>0</v>
      </c>
      <c r="K343" s="13">
        <v>0</v>
      </c>
    </row>
    <row r="344" spans="1:11" ht="47.25">
      <c r="A344" s="64"/>
      <c r="B344" s="72"/>
      <c r="C344" s="16" t="s">
        <v>35</v>
      </c>
      <c r="D344" s="17">
        <f t="shared" ref="D344:H346" si="27">D349</f>
        <v>0</v>
      </c>
      <c r="E344" s="17">
        <f t="shared" si="27"/>
        <v>0</v>
      </c>
      <c r="F344" s="17">
        <f t="shared" si="27"/>
        <v>0</v>
      </c>
      <c r="G344" s="17">
        <f t="shared" si="27"/>
        <v>0</v>
      </c>
      <c r="H344" s="17">
        <f t="shared" si="27"/>
        <v>0</v>
      </c>
      <c r="I344" s="13">
        <v>0</v>
      </c>
      <c r="J344" s="13">
        <v>0</v>
      </c>
      <c r="K344" s="13">
        <v>0</v>
      </c>
    </row>
    <row r="345" spans="1:11" ht="47.25">
      <c r="A345" s="64"/>
      <c r="B345" s="72"/>
      <c r="C345" s="16" t="s">
        <v>21</v>
      </c>
      <c r="D345" s="17">
        <f t="shared" si="27"/>
        <v>0</v>
      </c>
      <c r="E345" s="17">
        <f t="shared" si="27"/>
        <v>0</v>
      </c>
      <c r="F345" s="17">
        <f t="shared" si="27"/>
        <v>0</v>
      </c>
      <c r="G345" s="17">
        <f t="shared" si="27"/>
        <v>0</v>
      </c>
      <c r="H345" s="17">
        <f t="shared" si="27"/>
        <v>0</v>
      </c>
      <c r="I345" s="13">
        <v>0</v>
      </c>
      <c r="J345" s="13">
        <v>0</v>
      </c>
      <c r="K345" s="13">
        <v>0</v>
      </c>
    </row>
    <row r="346" spans="1:11" ht="47.25">
      <c r="A346" s="65"/>
      <c r="B346" s="73"/>
      <c r="C346" s="16" t="s">
        <v>22</v>
      </c>
      <c r="D346" s="17">
        <f t="shared" si="27"/>
        <v>0</v>
      </c>
      <c r="E346" s="17">
        <f t="shared" si="27"/>
        <v>0</v>
      </c>
      <c r="F346" s="17">
        <f t="shared" si="27"/>
        <v>0</v>
      </c>
      <c r="G346" s="17">
        <f t="shared" si="27"/>
        <v>0</v>
      </c>
      <c r="H346" s="17">
        <f t="shared" si="27"/>
        <v>0</v>
      </c>
      <c r="I346" s="13">
        <v>0</v>
      </c>
      <c r="J346" s="13">
        <v>0</v>
      </c>
      <c r="K346" s="13">
        <v>0</v>
      </c>
    </row>
    <row r="347" spans="1:11">
      <c r="A347" s="63" t="s">
        <v>97</v>
      </c>
      <c r="B347" s="71" t="s">
        <v>75</v>
      </c>
      <c r="C347" s="16" t="s">
        <v>18</v>
      </c>
      <c r="D347" s="17">
        <f>D348+D349+D350+D351</f>
        <v>0</v>
      </c>
      <c r="E347" s="17">
        <f>E348+E349+E350+E351</f>
        <v>0</v>
      </c>
      <c r="F347" s="17">
        <f>F348+F349+F350+F351</f>
        <v>0</v>
      </c>
      <c r="G347" s="17">
        <f>G348+G349+G350+G351</f>
        <v>0</v>
      </c>
      <c r="H347" s="17">
        <f>H348+H349+H350+H351</f>
        <v>0</v>
      </c>
      <c r="I347" s="13">
        <v>0</v>
      </c>
      <c r="J347" s="13">
        <v>0</v>
      </c>
      <c r="K347" s="13">
        <v>0</v>
      </c>
    </row>
    <row r="348" spans="1:11" ht="31.5">
      <c r="A348" s="64"/>
      <c r="B348" s="72"/>
      <c r="C348" s="16" t="s">
        <v>19</v>
      </c>
      <c r="D348" s="17">
        <v>0</v>
      </c>
      <c r="E348" s="17">
        <v>0</v>
      </c>
      <c r="F348" s="17">
        <v>0</v>
      </c>
      <c r="G348" s="17">
        <v>0</v>
      </c>
      <c r="H348" s="17">
        <v>0</v>
      </c>
      <c r="I348" s="13">
        <v>0</v>
      </c>
      <c r="J348" s="13">
        <v>0</v>
      </c>
      <c r="K348" s="13">
        <v>0</v>
      </c>
    </row>
    <row r="349" spans="1:11" ht="47.25">
      <c r="A349" s="64"/>
      <c r="B349" s="72"/>
      <c r="C349" s="16" t="s">
        <v>35</v>
      </c>
      <c r="D349" s="17">
        <v>0</v>
      </c>
      <c r="E349" s="17">
        <v>0</v>
      </c>
      <c r="F349" s="17">
        <v>0</v>
      </c>
      <c r="G349" s="17">
        <v>0</v>
      </c>
      <c r="H349" s="17">
        <v>0</v>
      </c>
      <c r="I349" s="13">
        <v>0</v>
      </c>
      <c r="J349" s="13">
        <v>0</v>
      </c>
      <c r="K349" s="13">
        <v>0</v>
      </c>
    </row>
    <row r="350" spans="1:11" ht="47.25">
      <c r="A350" s="64"/>
      <c r="B350" s="72"/>
      <c r="C350" s="16" t="s">
        <v>21</v>
      </c>
      <c r="D350" s="17">
        <v>0</v>
      </c>
      <c r="E350" s="17">
        <v>0</v>
      </c>
      <c r="F350" s="17">
        <v>0</v>
      </c>
      <c r="G350" s="17">
        <v>0</v>
      </c>
      <c r="H350" s="17">
        <v>0</v>
      </c>
      <c r="I350" s="13">
        <v>0</v>
      </c>
      <c r="J350" s="13">
        <v>0</v>
      </c>
      <c r="K350" s="13">
        <v>0</v>
      </c>
    </row>
    <row r="351" spans="1:11" ht="47.25">
      <c r="A351" s="65"/>
      <c r="B351" s="73"/>
      <c r="C351" s="16" t="s">
        <v>22</v>
      </c>
      <c r="D351" s="17">
        <v>0</v>
      </c>
      <c r="E351" s="17">
        <v>0</v>
      </c>
      <c r="F351" s="17">
        <v>0</v>
      </c>
      <c r="G351" s="17">
        <v>0</v>
      </c>
      <c r="H351" s="17">
        <v>0</v>
      </c>
      <c r="I351" s="13">
        <v>0</v>
      </c>
      <c r="J351" s="13">
        <v>0</v>
      </c>
      <c r="K351" s="13">
        <v>0</v>
      </c>
    </row>
    <row r="352" spans="1:11">
      <c r="A352" s="63" t="s">
        <v>98</v>
      </c>
      <c r="B352" s="70" t="s">
        <v>26</v>
      </c>
      <c r="C352" s="16" t="s">
        <v>18</v>
      </c>
      <c r="D352" s="17">
        <f>D353+D354+D355+D356</f>
        <v>0</v>
      </c>
      <c r="E352" s="17">
        <f>E353+E354+E355+E356</f>
        <v>0</v>
      </c>
      <c r="F352" s="17">
        <f>F353+F354+F355+F356</f>
        <v>0</v>
      </c>
      <c r="G352" s="17">
        <f>G353+G354+G355+G356</f>
        <v>0</v>
      </c>
      <c r="H352" s="17">
        <f>H353+H354+H355+H356</f>
        <v>0</v>
      </c>
      <c r="I352" s="13">
        <v>0</v>
      </c>
      <c r="J352" s="13">
        <v>0</v>
      </c>
      <c r="K352" s="13">
        <v>0</v>
      </c>
    </row>
    <row r="353" spans="1:11" ht="31.5">
      <c r="A353" s="64"/>
      <c r="B353" s="70"/>
      <c r="C353" s="16" t="s">
        <v>19</v>
      </c>
      <c r="D353" s="17">
        <v>0</v>
      </c>
      <c r="E353" s="17">
        <v>0</v>
      </c>
      <c r="F353" s="17">
        <f>164-164</f>
        <v>0</v>
      </c>
      <c r="G353" s="17">
        <f>164-164</f>
        <v>0</v>
      </c>
      <c r="H353" s="17">
        <f>164-164</f>
        <v>0</v>
      </c>
      <c r="I353" s="13">
        <v>0</v>
      </c>
      <c r="J353" s="13">
        <v>0</v>
      </c>
      <c r="K353" s="13">
        <v>0</v>
      </c>
    </row>
    <row r="354" spans="1:11" ht="47.25">
      <c r="A354" s="64"/>
      <c r="B354" s="70"/>
      <c r="C354" s="16" t="s">
        <v>35</v>
      </c>
      <c r="D354" s="17">
        <v>0</v>
      </c>
      <c r="E354" s="17">
        <v>0</v>
      </c>
      <c r="F354" s="17">
        <v>0</v>
      </c>
      <c r="G354" s="17">
        <v>0</v>
      </c>
      <c r="H354" s="17">
        <v>0</v>
      </c>
      <c r="I354" s="13">
        <v>0</v>
      </c>
      <c r="J354" s="13">
        <v>0</v>
      </c>
      <c r="K354" s="13">
        <v>0</v>
      </c>
    </row>
    <row r="355" spans="1:11" ht="47.25">
      <c r="A355" s="64"/>
      <c r="B355" s="70"/>
      <c r="C355" s="16" t="s">
        <v>21</v>
      </c>
      <c r="D355" s="17">
        <v>0</v>
      </c>
      <c r="E355" s="17">
        <v>0</v>
      </c>
      <c r="F355" s="17">
        <v>0</v>
      </c>
      <c r="G355" s="17">
        <v>0</v>
      </c>
      <c r="H355" s="17">
        <v>0</v>
      </c>
      <c r="I355" s="13">
        <v>0</v>
      </c>
      <c r="J355" s="13">
        <v>0</v>
      </c>
      <c r="K355" s="13">
        <v>0</v>
      </c>
    </row>
    <row r="356" spans="1:11" ht="47.25">
      <c r="A356" s="65"/>
      <c r="B356" s="70"/>
      <c r="C356" s="16" t="s">
        <v>22</v>
      </c>
      <c r="D356" s="17">
        <v>0</v>
      </c>
      <c r="E356" s="17">
        <v>0</v>
      </c>
      <c r="F356" s="17">
        <v>0</v>
      </c>
      <c r="G356" s="17">
        <v>0</v>
      </c>
      <c r="H356" s="17">
        <v>0</v>
      </c>
      <c r="I356" s="13">
        <v>0</v>
      </c>
      <c r="J356" s="13">
        <v>0</v>
      </c>
      <c r="K356" s="13">
        <v>0</v>
      </c>
    </row>
    <row r="357" spans="1:11">
      <c r="A357" s="63" t="s">
        <v>99</v>
      </c>
      <c r="B357" s="71" t="s">
        <v>25</v>
      </c>
      <c r="C357" s="16" t="s">
        <v>18</v>
      </c>
      <c r="D357" s="17">
        <f>D358+D359+D360+D361</f>
        <v>0</v>
      </c>
      <c r="E357" s="17">
        <f>E358+E359+E360+E361</f>
        <v>0</v>
      </c>
      <c r="F357" s="17">
        <f>F358+F359+F360+F361</f>
        <v>0</v>
      </c>
      <c r="G357" s="17">
        <f>G358+G359+G360+G361</f>
        <v>0</v>
      </c>
      <c r="H357" s="17">
        <f>H358+H359+H360+H361</f>
        <v>0</v>
      </c>
      <c r="I357" s="13">
        <v>0</v>
      </c>
      <c r="J357" s="13">
        <v>0</v>
      </c>
      <c r="K357" s="13">
        <v>0</v>
      </c>
    </row>
    <row r="358" spans="1:11" ht="31.5">
      <c r="A358" s="64"/>
      <c r="B358" s="72"/>
      <c r="C358" s="16" t="s">
        <v>19</v>
      </c>
      <c r="D358" s="17">
        <v>0</v>
      </c>
      <c r="E358" s="17">
        <v>0</v>
      </c>
      <c r="F358" s="17">
        <v>0</v>
      </c>
      <c r="G358" s="17">
        <v>0</v>
      </c>
      <c r="H358" s="17">
        <v>0</v>
      </c>
      <c r="I358" s="13">
        <v>0</v>
      </c>
      <c r="J358" s="13">
        <v>0</v>
      </c>
      <c r="K358" s="13">
        <v>0</v>
      </c>
    </row>
    <row r="359" spans="1:11" ht="47.25">
      <c r="A359" s="64"/>
      <c r="B359" s="72"/>
      <c r="C359" s="16" t="s">
        <v>35</v>
      </c>
      <c r="D359" s="17">
        <v>0</v>
      </c>
      <c r="E359" s="17">
        <v>0</v>
      </c>
      <c r="F359" s="17">
        <v>0</v>
      </c>
      <c r="G359" s="17">
        <v>0</v>
      </c>
      <c r="H359" s="17">
        <v>0</v>
      </c>
      <c r="I359" s="13">
        <v>0</v>
      </c>
      <c r="J359" s="13">
        <v>0</v>
      </c>
      <c r="K359" s="13">
        <v>0</v>
      </c>
    </row>
    <row r="360" spans="1:11" ht="47.25">
      <c r="A360" s="64"/>
      <c r="B360" s="72"/>
      <c r="C360" s="16" t="s">
        <v>21</v>
      </c>
      <c r="D360" s="17">
        <v>0</v>
      </c>
      <c r="E360" s="17">
        <v>0</v>
      </c>
      <c r="F360" s="17">
        <v>0</v>
      </c>
      <c r="G360" s="17">
        <v>0</v>
      </c>
      <c r="H360" s="17">
        <v>0</v>
      </c>
      <c r="I360" s="13">
        <v>0</v>
      </c>
      <c r="J360" s="13">
        <v>0</v>
      </c>
      <c r="K360" s="13">
        <v>0</v>
      </c>
    </row>
    <row r="361" spans="1:11" ht="47.25">
      <c r="A361" s="65"/>
      <c r="B361" s="73"/>
      <c r="C361" s="16" t="s">
        <v>22</v>
      </c>
      <c r="D361" s="17">
        <v>0</v>
      </c>
      <c r="E361" s="17">
        <v>0</v>
      </c>
      <c r="F361" s="17">
        <v>0</v>
      </c>
      <c r="G361" s="17">
        <v>0</v>
      </c>
      <c r="H361" s="17">
        <v>0</v>
      </c>
      <c r="I361" s="13">
        <v>0</v>
      </c>
      <c r="J361" s="13">
        <v>0</v>
      </c>
      <c r="K361" s="13">
        <v>0</v>
      </c>
    </row>
    <row r="362" spans="1:11">
      <c r="A362" s="63" t="s">
        <v>100</v>
      </c>
      <c r="B362" s="71" t="s">
        <v>101</v>
      </c>
      <c r="C362" s="16" t="s">
        <v>18</v>
      </c>
      <c r="D362" s="17">
        <f>D363+D364+D365+D366</f>
        <v>760</v>
      </c>
      <c r="E362" s="17">
        <f>E363+E364+E365+E366</f>
        <v>760</v>
      </c>
      <c r="F362" s="17">
        <f>F363+F364+F365+F366</f>
        <v>550</v>
      </c>
      <c r="G362" s="17">
        <f>G363+G364+G365+G366</f>
        <v>220</v>
      </c>
      <c r="H362" s="17">
        <f>H363+H364+H365+H366</f>
        <v>220</v>
      </c>
      <c r="I362" s="13">
        <f>G362/D362*100</f>
        <v>28.947368421052634</v>
      </c>
      <c r="J362" s="13">
        <f t="shared" ref="J362:J400" si="28">G362/E362*100</f>
        <v>28.947368421052634</v>
      </c>
      <c r="K362" s="13">
        <f t="shared" ref="K362:K369" si="29">G362/F362*100</f>
        <v>40</v>
      </c>
    </row>
    <row r="363" spans="1:11" ht="31.5">
      <c r="A363" s="64"/>
      <c r="B363" s="72"/>
      <c r="C363" s="16" t="s">
        <v>19</v>
      </c>
      <c r="D363" s="17">
        <f>D369+D374+D379+D384</f>
        <v>760</v>
      </c>
      <c r="E363" s="17">
        <f>E369+E374+E379+E384</f>
        <v>760</v>
      </c>
      <c r="F363" s="17">
        <f>F369+F374+F379+F384</f>
        <v>550</v>
      </c>
      <c r="G363" s="17">
        <f>G369+G374+G379+G384</f>
        <v>220</v>
      </c>
      <c r="H363" s="17">
        <f>H369+H374+H379+H384</f>
        <v>220</v>
      </c>
      <c r="I363" s="13">
        <f>G363/D363*100</f>
        <v>28.947368421052634</v>
      </c>
      <c r="J363" s="13">
        <f t="shared" si="28"/>
        <v>28.947368421052634</v>
      </c>
      <c r="K363" s="13">
        <f t="shared" si="29"/>
        <v>40</v>
      </c>
    </row>
    <row r="364" spans="1:11" ht="47.25">
      <c r="A364" s="64"/>
      <c r="B364" s="72"/>
      <c r="C364" s="16" t="s">
        <v>35</v>
      </c>
      <c r="D364" s="17">
        <f t="shared" ref="D364:H366" si="30">D370+D375+D380+D385</f>
        <v>0</v>
      </c>
      <c r="E364" s="17">
        <f t="shared" si="30"/>
        <v>0</v>
      </c>
      <c r="F364" s="17">
        <f t="shared" si="30"/>
        <v>0</v>
      </c>
      <c r="G364" s="17">
        <f t="shared" si="30"/>
        <v>0</v>
      </c>
      <c r="H364" s="17">
        <f t="shared" si="30"/>
        <v>0</v>
      </c>
      <c r="I364" s="13">
        <v>0</v>
      </c>
      <c r="J364" s="13">
        <v>0</v>
      </c>
      <c r="K364" s="13">
        <v>0</v>
      </c>
    </row>
    <row r="365" spans="1:11" ht="47.25">
      <c r="A365" s="64"/>
      <c r="B365" s="72"/>
      <c r="C365" s="16" t="s">
        <v>21</v>
      </c>
      <c r="D365" s="17">
        <f t="shared" si="30"/>
        <v>0</v>
      </c>
      <c r="E365" s="17">
        <f t="shared" si="30"/>
        <v>0</v>
      </c>
      <c r="F365" s="17">
        <f t="shared" si="30"/>
        <v>0</v>
      </c>
      <c r="G365" s="17">
        <f t="shared" si="30"/>
        <v>0</v>
      </c>
      <c r="H365" s="17">
        <f t="shared" si="30"/>
        <v>0</v>
      </c>
      <c r="I365" s="13">
        <v>0</v>
      </c>
      <c r="J365" s="13">
        <v>0</v>
      </c>
      <c r="K365" s="13">
        <v>0</v>
      </c>
    </row>
    <row r="366" spans="1:11" ht="47.25">
      <c r="A366" s="64"/>
      <c r="B366" s="73"/>
      <c r="C366" s="16" t="s">
        <v>22</v>
      </c>
      <c r="D366" s="17">
        <f t="shared" si="30"/>
        <v>0</v>
      </c>
      <c r="E366" s="17">
        <f t="shared" si="30"/>
        <v>0</v>
      </c>
      <c r="F366" s="17">
        <f t="shared" si="30"/>
        <v>0</v>
      </c>
      <c r="G366" s="17">
        <f t="shared" si="30"/>
        <v>0</v>
      </c>
      <c r="H366" s="17">
        <f t="shared" si="30"/>
        <v>0</v>
      </c>
      <c r="I366" s="13">
        <v>0</v>
      </c>
      <c r="J366" s="13">
        <v>0</v>
      </c>
      <c r="K366" s="13">
        <v>0</v>
      </c>
    </row>
    <row r="367" spans="1:11">
      <c r="A367" s="64"/>
      <c r="B367" s="74" t="s">
        <v>23</v>
      </c>
      <c r="C367" s="75"/>
      <c r="D367" s="75"/>
      <c r="E367" s="75"/>
      <c r="F367" s="76"/>
      <c r="G367" s="12"/>
      <c r="H367" s="12"/>
      <c r="I367" s="13"/>
      <c r="J367" s="13"/>
      <c r="K367" s="13"/>
    </row>
    <row r="368" spans="1:11">
      <c r="A368" s="64"/>
      <c r="B368" s="71" t="s">
        <v>102</v>
      </c>
      <c r="C368" s="16" t="s">
        <v>18</v>
      </c>
      <c r="D368" s="17">
        <f>D369+D370+D371+D372</f>
        <v>320</v>
      </c>
      <c r="E368" s="17">
        <f>E369+E370+E371+E372</f>
        <v>320</v>
      </c>
      <c r="F368" s="17">
        <f>F369+F370+F371+F372</f>
        <v>320</v>
      </c>
      <c r="G368" s="17">
        <f>G369+G370+G371+G372</f>
        <v>220</v>
      </c>
      <c r="H368" s="17">
        <f>H369+H370+H371+H372</f>
        <v>220</v>
      </c>
      <c r="I368" s="13">
        <f>G368/D368*100</f>
        <v>68.75</v>
      </c>
      <c r="J368" s="13">
        <f t="shared" si="28"/>
        <v>68.75</v>
      </c>
      <c r="K368" s="13">
        <f t="shared" si="29"/>
        <v>68.75</v>
      </c>
    </row>
    <row r="369" spans="1:11" ht="31.5">
      <c r="A369" s="64"/>
      <c r="B369" s="72"/>
      <c r="C369" s="16" t="s">
        <v>19</v>
      </c>
      <c r="D369" s="17">
        <f>D395</f>
        <v>320</v>
      </c>
      <c r="E369" s="17">
        <f>E395</f>
        <v>320</v>
      </c>
      <c r="F369" s="17">
        <f>F395</f>
        <v>320</v>
      </c>
      <c r="G369" s="17">
        <f>G395</f>
        <v>220</v>
      </c>
      <c r="H369" s="17">
        <f>H395</f>
        <v>220</v>
      </c>
      <c r="I369" s="13">
        <f>G369/D369*100</f>
        <v>68.75</v>
      </c>
      <c r="J369" s="13">
        <f t="shared" si="28"/>
        <v>68.75</v>
      </c>
      <c r="K369" s="13">
        <f t="shared" si="29"/>
        <v>68.75</v>
      </c>
    </row>
    <row r="370" spans="1:11" ht="47.25">
      <c r="A370" s="64"/>
      <c r="B370" s="72"/>
      <c r="C370" s="16" t="s">
        <v>35</v>
      </c>
      <c r="D370" s="17">
        <f t="shared" ref="D370:H372" si="31">D396</f>
        <v>0</v>
      </c>
      <c r="E370" s="17">
        <f t="shared" si="31"/>
        <v>0</v>
      </c>
      <c r="F370" s="17">
        <f t="shared" si="31"/>
        <v>0</v>
      </c>
      <c r="G370" s="17">
        <f t="shared" si="31"/>
        <v>0</v>
      </c>
      <c r="H370" s="17">
        <f t="shared" si="31"/>
        <v>0</v>
      </c>
      <c r="I370" s="13">
        <v>0</v>
      </c>
      <c r="J370" s="13">
        <v>0</v>
      </c>
      <c r="K370" s="13">
        <v>0</v>
      </c>
    </row>
    <row r="371" spans="1:11" ht="47.25">
      <c r="A371" s="64"/>
      <c r="B371" s="72"/>
      <c r="C371" s="16" t="s">
        <v>21</v>
      </c>
      <c r="D371" s="17">
        <f t="shared" si="31"/>
        <v>0</v>
      </c>
      <c r="E371" s="17">
        <f t="shared" si="31"/>
        <v>0</v>
      </c>
      <c r="F371" s="17">
        <f t="shared" si="31"/>
        <v>0</v>
      </c>
      <c r="G371" s="17">
        <f t="shared" si="31"/>
        <v>0</v>
      </c>
      <c r="H371" s="17">
        <f t="shared" si="31"/>
        <v>0</v>
      </c>
      <c r="I371" s="13">
        <v>0</v>
      </c>
      <c r="J371" s="13">
        <v>0</v>
      </c>
      <c r="K371" s="13">
        <v>0</v>
      </c>
    </row>
    <row r="372" spans="1:11" ht="47.25">
      <c r="A372" s="64"/>
      <c r="B372" s="73"/>
      <c r="C372" s="16" t="s">
        <v>22</v>
      </c>
      <c r="D372" s="17">
        <f t="shared" si="31"/>
        <v>0</v>
      </c>
      <c r="E372" s="17">
        <f t="shared" si="31"/>
        <v>0</v>
      </c>
      <c r="F372" s="17">
        <f t="shared" si="31"/>
        <v>0</v>
      </c>
      <c r="G372" s="17">
        <f t="shared" si="31"/>
        <v>0</v>
      </c>
      <c r="H372" s="17">
        <f t="shared" si="31"/>
        <v>0</v>
      </c>
      <c r="I372" s="13">
        <v>0</v>
      </c>
      <c r="J372" s="13">
        <v>0</v>
      </c>
      <c r="K372" s="13">
        <v>0</v>
      </c>
    </row>
    <row r="373" spans="1:11">
      <c r="A373" s="64"/>
      <c r="B373" s="71" t="s">
        <v>25</v>
      </c>
      <c r="C373" s="16" t="s">
        <v>18</v>
      </c>
      <c r="D373" s="17">
        <f>D374+D375+D376+D377</f>
        <v>440</v>
      </c>
      <c r="E373" s="17">
        <f>E374+E375+E376+E377</f>
        <v>440</v>
      </c>
      <c r="F373" s="17">
        <f>F374+F375+F376+F377</f>
        <v>230</v>
      </c>
      <c r="G373" s="17">
        <f>G374+G375+G376+G377</f>
        <v>0</v>
      </c>
      <c r="H373" s="17">
        <f>H374+H375+H376+H377</f>
        <v>0</v>
      </c>
      <c r="I373" s="13">
        <f>G373/D373*100</f>
        <v>0</v>
      </c>
      <c r="J373" s="13">
        <f t="shared" si="28"/>
        <v>0</v>
      </c>
      <c r="K373" s="13">
        <f t="shared" ref="K373:K400" si="32">G373/F373*100</f>
        <v>0</v>
      </c>
    </row>
    <row r="374" spans="1:11" ht="31.5">
      <c r="A374" s="64"/>
      <c r="B374" s="72"/>
      <c r="C374" s="16" t="s">
        <v>19</v>
      </c>
      <c r="D374" s="17">
        <f>D400+D491+D512</f>
        <v>440</v>
      </c>
      <c r="E374" s="17">
        <f t="shared" ref="E374:H377" si="33">E400+E491+E512</f>
        <v>440</v>
      </c>
      <c r="F374" s="17">
        <f t="shared" si="33"/>
        <v>230</v>
      </c>
      <c r="G374" s="17">
        <f t="shared" si="33"/>
        <v>0</v>
      </c>
      <c r="H374" s="17">
        <f t="shared" si="33"/>
        <v>0</v>
      </c>
      <c r="I374" s="13">
        <f>G374/D374*100</f>
        <v>0</v>
      </c>
      <c r="J374" s="13">
        <f t="shared" si="28"/>
        <v>0</v>
      </c>
      <c r="K374" s="13">
        <f t="shared" si="32"/>
        <v>0</v>
      </c>
    </row>
    <row r="375" spans="1:11" ht="47.25">
      <c r="A375" s="64"/>
      <c r="B375" s="72"/>
      <c r="C375" s="16" t="s">
        <v>35</v>
      </c>
      <c r="D375" s="17">
        <f>D401+D492+D513</f>
        <v>0</v>
      </c>
      <c r="E375" s="17">
        <f t="shared" si="33"/>
        <v>0</v>
      </c>
      <c r="F375" s="17">
        <f t="shared" si="33"/>
        <v>0</v>
      </c>
      <c r="G375" s="17">
        <f t="shared" si="33"/>
        <v>0</v>
      </c>
      <c r="H375" s="17">
        <f t="shared" si="33"/>
        <v>0</v>
      </c>
      <c r="I375" s="13">
        <v>0</v>
      </c>
      <c r="J375" s="13">
        <v>0</v>
      </c>
      <c r="K375" s="13">
        <v>0</v>
      </c>
    </row>
    <row r="376" spans="1:11" ht="47.25">
      <c r="A376" s="64"/>
      <c r="B376" s="72"/>
      <c r="C376" s="16" t="s">
        <v>21</v>
      </c>
      <c r="D376" s="17">
        <f>D402+D493+D514</f>
        <v>0</v>
      </c>
      <c r="E376" s="17">
        <f t="shared" si="33"/>
        <v>0</v>
      </c>
      <c r="F376" s="17">
        <f>F402+F493+F514</f>
        <v>0</v>
      </c>
      <c r="G376" s="17">
        <f t="shared" si="33"/>
        <v>0</v>
      </c>
      <c r="H376" s="17">
        <f t="shared" si="33"/>
        <v>0</v>
      </c>
      <c r="I376" s="13">
        <v>0</v>
      </c>
      <c r="J376" s="13">
        <v>0</v>
      </c>
      <c r="K376" s="13">
        <v>0</v>
      </c>
    </row>
    <row r="377" spans="1:11" ht="47.25">
      <c r="A377" s="64"/>
      <c r="B377" s="73"/>
      <c r="C377" s="16" t="s">
        <v>22</v>
      </c>
      <c r="D377" s="17">
        <f>D403+D494+D515</f>
        <v>0</v>
      </c>
      <c r="E377" s="17">
        <f t="shared" si="33"/>
        <v>0</v>
      </c>
      <c r="F377" s="17">
        <f t="shared" si="33"/>
        <v>0</v>
      </c>
      <c r="G377" s="17">
        <f>G403+G494+G515</f>
        <v>0</v>
      </c>
      <c r="H377" s="17">
        <f t="shared" si="33"/>
        <v>0</v>
      </c>
      <c r="I377" s="13">
        <v>0</v>
      </c>
      <c r="J377" s="13">
        <v>0</v>
      </c>
      <c r="K377" s="13">
        <v>0</v>
      </c>
    </row>
    <row r="378" spans="1:11">
      <c r="A378" s="64"/>
      <c r="B378" s="71" t="s">
        <v>26</v>
      </c>
      <c r="C378" s="16" t="s">
        <v>18</v>
      </c>
      <c r="D378" s="17">
        <f>D379+D380+D381+D382</f>
        <v>0</v>
      </c>
      <c r="E378" s="17">
        <f>E379+E380+E381+E382</f>
        <v>0</v>
      </c>
      <c r="F378" s="17">
        <f>F379+F380+F381+F382</f>
        <v>0</v>
      </c>
      <c r="G378" s="17">
        <f>G379+G380+G381+G382</f>
        <v>0</v>
      </c>
      <c r="H378" s="17">
        <f>H379+H380+H381+H382</f>
        <v>0</v>
      </c>
      <c r="I378" s="13">
        <v>0</v>
      </c>
      <c r="J378" s="13">
        <v>0</v>
      </c>
      <c r="K378" s="13">
        <v>0</v>
      </c>
    </row>
    <row r="379" spans="1:11" ht="31.5">
      <c r="A379" s="64"/>
      <c r="B379" s="72"/>
      <c r="C379" s="16" t="s">
        <v>19</v>
      </c>
      <c r="D379" s="17">
        <f>D405</f>
        <v>0</v>
      </c>
      <c r="E379" s="17">
        <f>E405</f>
        <v>0</v>
      </c>
      <c r="F379" s="17">
        <f>F405</f>
        <v>0</v>
      </c>
      <c r="G379" s="17">
        <f>G405</f>
        <v>0</v>
      </c>
      <c r="H379" s="17">
        <f>H405</f>
        <v>0</v>
      </c>
      <c r="I379" s="13">
        <v>0</v>
      </c>
      <c r="J379" s="13">
        <v>0</v>
      </c>
      <c r="K379" s="13">
        <v>0</v>
      </c>
    </row>
    <row r="380" spans="1:11" ht="47.25">
      <c r="A380" s="64"/>
      <c r="B380" s="72"/>
      <c r="C380" s="16" t="s">
        <v>35</v>
      </c>
      <c r="D380" s="17">
        <f t="shared" ref="D380:H382" si="34">D406</f>
        <v>0</v>
      </c>
      <c r="E380" s="17">
        <f t="shared" si="34"/>
        <v>0</v>
      </c>
      <c r="F380" s="17">
        <f t="shared" si="34"/>
        <v>0</v>
      </c>
      <c r="G380" s="17">
        <f t="shared" si="34"/>
        <v>0</v>
      </c>
      <c r="H380" s="17">
        <f t="shared" si="34"/>
        <v>0</v>
      </c>
      <c r="I380" s="13">
        <v>0</v>
      </c>
      <c r="J380" s="13">
        <v>0</v>
      </c>
      <c r="K380" s="13">
        <v>0</v>
      </c>
    </row>
    <row r="381" spans="1:11" ht="47.25">
      <c r="A381" s="64"/>
      <c r="B381" s="72"/>
      <c r="C381" s="16" t="s">
        <v>21</v>
      </c>
      <c r="D381" s="17">
        <f t="shared" si="34"/>
        <v>0</v>
      </c>
      <c r="E381" s="17">
        <f t="shared" si="34"/>
        <v>0</v>
      </c>
      <c r="F381" s="17">
        <f t="shared" si="34"/>
        <v>0</v>
      </c>
      <c r="G381" s="17">
        <f t="shared" si="34"/>
        <v>0</v>
      </c>
      <c r="H381" s="17">
        <f t="shared" si="34"/>
        <v>0</v>
      </c>
      <c r="I381" s="13">
        <v>0</v>
      </c>
      <c r="J381" s="13">
        <v>0</v>
      </c>
      <c r="K381" s="13">
        <v>0</v>
      </c>
    </row>
    <row r="382" spans="1:11" ht="47.25">
      <c r="A382" s="64"/>
      <c r="B382" s="73"/>
      <c r="C382" s="16" t="s">
        <v>22</v>
      </c>
      <c r="D382" s="17">
        <f t="shared" si="34"/>
        <v>0</v>
      </c>
      <c r="E382" s="17">
        <f t="shared" si="34"/>
        <v>0</v>
      </c>
      <c r="F382" s="17">
        <f t="shared" si="34"/>
        <v>0</v>
      </c>
      <c r="G382" s="17">
        <f t="shared" si="34"/>
        <v>0</v>
      </c>
      <c r="H382" s="17">
        <f t="shared" si="34"/>
        <v>0</v>
      </c>
      <c r="I382" s="13">
        <v>0</v>
      </c>
      <c r="J382" s="13">
        <v>0</v>
      </c>
      <c r="K382" s="13">
        <v>0</v>
      </c>
    </row>
    <row r="383" spans="1:11">
      <c r="A383" s="64"/>
      <c r="B383" s="63" t="s">
        <v>38</v>
      </c>
      <c r="C383" s="16" t="s">
        <v>18</v>
      </c>
      <c r="D383" s="17">
        <f>D384+D385+D386+D387</f>
        <v>0</v>
      </c>
      <c r="E383" s="17">
        <f>E384+E385+E386+E387</f>
        <v>0</v>
      </c>
      <c r="F383" s="17">
        <f>F384+F385+F386+F387</f>
        <v>0</v>
      </c>
      <c r="G383" s="17">
        <f>G384+G385+G386+G387</f>
        <v>0</v>
      </c>
      <c r="H383" s="17">
        <f>H384+H385+H386+H387</f>
        <v>0</v>
      </c>
      <c r="I383" s="13">
        <v>0</v>
      </c>
      <c r="J383" s="13">
        <v>0</v>
      </c>
      <c r="K383" s="13">
        <v>0</v>
      </c>
    </row>
    <row r="384" spans="1:11" ht="31.5">
      <c r="A384" s="64"/>
      <c r="B384" s="64"/>
      <c r="C384" s="16" t="s">
        <v>19</v>
      </c>
      <c r="D384" s="17">
        <v>0</v>
      </c>
      <c r="E384" s="17">
        <v>0</v>
      </c>
      <c r="F384" s="17">
        <v>0</v>
      </c>
      <c r="G384" s="17">
        <v>0</v>
      </c>
      <c r="H384" s="17">
        <v>0</v>
      </c>
      <c r="I384" s="13">
        <v>0</v>
      </c>
      <c r="J384" s="13">
        <v>0</v>
      </c>
      <c r="K384" s="13">
        <v>0</v>
      </c>
    </row>
    <row r="385" spans="1:11" ht="47.25">
      <c r="A385" s="64"/>
      <c r="B385" s="64"/>
      <c r="C385" s="16" t="s">
        <v>35</v>
      </c>
      <c r="D385" s="17">
        <f t="shared" ref="D385:H387" si="35">D416</f>
        <v>0</v>
      </c>
      <c r="E385" s="17">
        <f t="shared" si="35"/>
        <v>0</v>
      </c>
      <c r="F385" s="17">
        <f t="shared" si="35"/>
        <v>0</v>
      </c>
      <c r="G385" s="17">
        <f t="shared" si="35"/>
        <v>0</v>
      </c>
      <c r="H385" s="17">
        <f t="shared" si="35"/>
        <v>0</v>
      </c>
      <c r="I385" s="13">
        <v>0</v>
      </c>
      <c r="J385" s="13">
        <v>0</v>
      </c>
      <c r="K385" s="13">
        <v>0</v>
      </c>
    </row>
    <row r="386" spans="1:11" ht="47.25">
      <c r="A386" s="64"/>
      <c r="B386" s="64"/>
      <c r="C386" s="16" t="s">
        <v>21</v>
      </c>
      <c r="D386" s="17">
        <f t="shared" si="35"/>
        <v>0</v>
      </c>
      <c r="E386" s="17">
        <f t="shared" si="35"/>
        <v>0</v>
      </c>
      <c r="F386" s="17">
        <f t="shared" si="35"/>
        <v>0</v>
      </c>
      <c r="G386" s="17">
        <f t="shared" si="35"/>
        <v>0</v>
      </c>
      <c r="H386" s="17">
        <f t="shared" si="35"/>
        <v>0</v>
      </c>
      <c r="I386" s="13">
        <v>0</v>
      </c>
      <c r="J386" s="13">
        <v>0</v>
      </c>
      <c r="K386" s="13">
        <v>0</v>
      </c>
    </row>
    <row r="387" spans="1:11" ht="47.25">
      <c r="A387" s="65"/>
      <c r="B387" s="65"/>
      <c r="C387" s="16" t="s">
        <v>22</v>
      </c>
      <c r="D387" s="17">
        <f t="shared" si="35"/>
        <v>0</v>
      </c>
      <c r="E387" s="17">
        <f t="shared" si="35"/>
        <v>0</v>
      </c>
      <c r="F387" s="17">
        <f t="shared" si="35"/>
        <v>0</v>
      </c>
      <c r="G387" s="17">
        <f t="shared" si="35"/>
        <v>0</v>
      </c>
      <c r="H387" s="17">
        <f t="shared" si="35"/>
        <v>0</v>
      </c>
      <c r="I387" s="13">
        <v>0</v>
      </c>
      <c r="J387" s="13">
        <v>0</v>
      </c>
      <c r="K387" s="13">
        <v>0</v>
      </c>
    </row>
    <row r="388" spans="1:11">
      <c r="A388" s="63" t="s">
        <v>103</v>
      </c>
      <c r="B388" s="62" t="s">
        <v>104</v>
      </c>
      <c r="C388" s="16" t="s">
        <v>18</v>
      </c>
      <c r="D388" s="17">
        <f>D389+D390+D391+D392</f>
        <v>735</v>
      </c>
      <c r="E388" s="17">
        <f>E389+E390+E391+E392</f>
        <v>735</v>
      </c>
      <c r="F388" s="17">
        <f>F389+F390+F391+F392</f>
        <v>550</v>
      </c>
      <c r="G388" s="17">
        <f>G389+G390+G391+G392</f>
        <v>220</v>
      </c>
      <c r="H388" s="17">
        <f>H389+H390+H391+H392</f>
        <v>220</v>
      </c>
      <c r="I388" s="13">
        <f>G388/D388*100</f>
        <v>29.931972789115648</v>
      </c>
      <c r="J388" s="13">
        <f t="shared" si="28"/>
        <v>29.931972789115648</v>
      </c>
      <c r="K388" s="13">
        <f t="shared" si="32"/>
        <v>40</v>
      </c>
    </row>
    <row r="389" spans="1:11" ht="31.5">
      <c r="A389" s="64"/>
      <c r="B389" s="62"/>
      <c r="C389" s="16" t="s">
        <v>19</v>
      </c>
      <c r="D389" s="17">
        <f>D395+D400+D405+D410</f>
        <v>735</v>
      </c>
      <c r="E389" s="17">
        <f>E395+E400+E405+E410</f>
        <v>735</v>
      </c>
      <c r="F389" s="17">
        <f>F395+F400+F405+F410</f>
        <v>550</v>
      </c>
      <c r="G389" s="17">
        <f>G395+G400+G405+G410</f>
        <v>220</v>
      </c>
      <c r="H389" s="17">
        <f>H395+H400+H405+H410</f>
        <v>220</v>
      </c>
      <c r="I389" s="13">
        <f>G389/D389*100</f>
        <v>29.931972789115648</v>
      </c>
      <c r="J389" s="13">
        <f t="shared" si="28"/>
        <v>29.931972789115648</v>
      </c>
      <c r="K389" s="13">
        <f t="shared" si="32"/>
        <v>40</v>
      </c>
    </row>
    <row r="390" spans="1:11" ht="47.25">
      <c r="A390" s="64"/>
      <c r="B390" s="62"/>
      <c r="C390" s="16" t="s">
        <v>35</v>
      </c>
      <c r="D390" s="17">
        <f t="shared" ref="D390:H392" si="36">D396+D401+D406+D411</f>
        <v>0</v>
      </c>
      <c r="E390" s="17">
        <f t="shared" si="36"/>
        <v>0</v>
      </c>
      <c r="F390" s="17">
        <f t="shared" si="36"/>
        <v>0</v>
      </c>
      <c r="G390" s="17">
        <f t="shared" si="36"/>
        <v>0</v>
      </c>
      <c r="H390" s="17">
        <f t="shared" si="36"/>
        <v>0</v>
      </c>
      <c r="I390" s="13">
        <v>0</v>
      </c>
      <c r="J390" s="13">
        <v>0</v>
      </c>
      <c r="K390" s="13">
        <v>0</v>
      </c>
    </row>
    <row r="391" spans="1:11" ht="47.25">
      <c r="A391" s="64"/>
      <c r="B391" s="62"/>
      <c r="C391" s="16" t="s">
        <v>21</v>
      </c>
      <c r="D391" s="17">
        <f t="shared" si="36"/>
        <v>0</v>
      </c>
      <c r="E391" s="17">
        <f t="shared" si="36"/>
        <v>0</v>
      </c>
      <c r="F391" s="17">
        <f t="shared" si="36"/>
        <v>0</v>
      </c>
      <c r="G391" s="17">
        <f t="shared" si="36"/>
        <v>0</v>
      </c>
      <c r="H391" s="17">
        <f t="shared" si="36"/>
        <v>0</v>
      </c>
      <c r="I391" s="13">
        <v>0</v>
      </c>
      <c r="J391" s="13">
        <v>0</v>
      </c>
      <c r="K391" s="13">
        <v>0</v>
      </c>
    </row>
    <row r="392" spans="1:11" ht="47.25">
      <c r="A392" s="64"/>
      <c r="B392" s="62"/>
      <c r="C392" s="16" t="s">
        <v>22</v>
      </c>
      <c r="D392" s="17">
        <f t="shared" si="36"/>
        <v>0</v>
      </c>
      <c r="E392" s="17">
        <f t="shared" si="36"/>
        <v>0</v>
      </c>
      <c r="F392" s="17">
        <f t="shared" si="36"/>
        <v>0</v>
      </c>
      <c r="G392" s="17">
        <f t="shared" si="36"/>
        <v>0</v>
      </c>
      <c r="H392" s="17">
        <f t="shared" si="36"/>
        <v>0</v>
      </c>
      <c r="I392" s="13">
        <v>0</v>
      </c>
      <c r="J392" s="13">
        <v>0</v>
      </c>
      <c r="K392" s="13">
        <v>0</v>
      </c>
    </row>
    <row r="393" spans="1:11">
      <c r="A393" s="64"/>
      <c r="B393" s="66" t="s">
        <v>23</v>
      </c>
      <c r="C393" s="66"/>
      <c r="D393" s="66"/>
      <c r="E393" s="66"/>
      <c r="F393" s="66"/>
      <c r="G393" s="12"/>
      <c r="H393" s="12"/>
      <c r="I393" s="13"/>
      <c r="J393" s="13"/>
      <c r="K393" s="13"/>
    </row>
    <row r="394" spans="1:11">
      <c r="A394" s="64"/>
      <c r="B394" s="62" t="s">
        <v>105</v>
      </c>
      <c r="C394" s="16" t="s">
        <v>18</v>
      </c>
      <c r="D394" s="17">
        <f>D395+D396+D397+D398</f>
        <v>320</v>
      </c>
      <c r="E394" s="17">
        <f>E395+E396+E397+E398</f>
        <v>320</v>
      </c>
      <c r="F394" s="17">
        <f>F395+F396+F397+F398</f>
        <v>320</v>
      </c>
      <c r="G394" s="17">
        <f>G395+G396+G397+G398</f>
        <v>220</v>
      </c>
      <c r="H394" s="17">
        <f>H395+H396+H397+H398</f>
        <v>220</v>
      </c>
      <c r="I394" s="13">
        <f>G394/D394*100</f>
        <v>68.75</v>
      </c>
      <c r="J394" s="13">
        <f t="shared" si="28"/>
        <v>68.75</v>
      </c>
      <c r="K394" s="13">
        <f t="shared" si="32"/>
        <v>68.75</v>
      </c>
    </row>
    <row r="395" spans="1:11" ht="31.5">
      <c r="A395" s="64"/>
      <c r="B395" s="62"/>
      <c r="C395" s="16" t="s">
        <v>19</v>
      </c>
      <c r="D395" s="17">
        <f>D420+D425+D430+D435</f>
        <v>320</v>
      </c>
      <c r="E395" s="17">
        <f>E420+E425+E430+E435</f>
        <v>320</v>
      </c>
      <c r="F395" s="17">
        <f>F420+F425+F430+F435</f>
        <v>320</v>
      </c>
      <c r="G395" s="17">
        <f>G420+G425+G430+G435</f>
        <v>220</v>
      </c>
      <c r="H395" s="17">
        <f>H420+H425+H430+H435</f>
        <v>220</v>
      </c>
      <c r="I395" s="13">
        <f>G395/D395*100</f>
        <v>68.75</v>
      </c>
      <c r="J395" s="13">
        <f t="shared" si="28"/>
        <v>68.75</v>
      </c>
      <c r="K395" s="13">
        <f t="shared" si="32"/>
        <v>68.75</v>
      </c>
    </row>
    <row r="396" spans="1:11" ht="47.25">
      <c r="A396" s="64"/>
      <c r="B396" s="62"/>
      <c r="C396" s="16" t="s">
        <v>35</v>
      </c>
      <c r="D396" s="17">
        <f t="shared" ref="D396:H398" si="37">D421+D426+D431+D436</f>
        <v>0</v>
      </c>
      <c r="E396" s="17">
        <f t="shared" si="37"/>
        <v>0</v>
      </c>
      <c r="F396" s="17">
        <f t="shared" si="37"/>
        <v>0</v>
      </c>
      <c r="G396" s="17">
        <f t="shared" si="37"/>
        <v>0</v>
      </c>
      <c r="H396" s="17">
        <f t="shared" si="37"/>
        <v>0</v>
      </c>
      <c r="I396" s="13">
        <v>0</v>
      </c>
      <c r="J396" s="13">
        <v>0</v>
      </c>
      <c r="K396" s="13">
        <v>0</v>
      </c>
    </row>
    <row r="397" spans="1:11" ht="47.25">
      <c r="A397" s="64"/>
      <c r="B397" s="62"/>
      <c r="C397" s="16" t="s">
        <v>21</v>
      </c>
      <c r="D397" s="17">
        <f t="shared" si="37"/>
        <v>0</v>
      </c>
      <c r="E397" s="17">
        <f t="shared" si="37"/>
        <v>0</v>
      </c>
      <c r="F397" s="17">
        <f t="shared" si="37"/>
        <v>0</v>
      </c>
      <c r="G397" s="17">
        <f t="shared" si="37"/>
        <v>0</v>
      </c>
      <c r="H397" s="17">
        <f t="shared" si="37"/>
        <v>0</v>
      </c>
      <c r="I397" s="13">
        <v>0</v>
      </c>
      <c r="J397" s="13">
        <v>0</v>
      </c>
      <c r="K397" s="13">
        <v>0</v>
      </c>
    </row>
    <row r="398" spans="1:11" ht="47.25">
      <c r="A398" s="64"/>
      <c r="B398" s="62"/>
      <c r="C398" s="16" t="s">
        <v>22</v>
      </c>
      <c r="D398" s="17">
        <f t="shared" si="37"/>
        <v>0</v>
      </c>
      <c r="E398" s="17">
        <f t="shared" si="37"/>
        <v>0</v>
      </c>
      <c r="F398" s="17">
        <f t="shared" si="37"/>
        <v>0</v>
      </c>
      <c r="G398" s="17">
        <f t="shared" si="37"/>
        <v>0</v>
      </c>
      <c r="H398" s="17">
        <f t="shared" si="37"/>
        <v>0</v>
      </c>
      <c r="I398" s="13">
        <v>0</v>
      </c>
      <c r="J398" s="13">
        <v>0</v>
      </c>
      <c r="K398" s="13">
        <v>0</v>
      </c>
    </row>
    <row r="399" spans="1:11">
      <c r="A399" s="64"/>
      <c r="B399" s="70" t="s">
        <v>25</v>
      </c>
      <c r="C399" s="16" t="s">
        <v>18</v>
      </c>
      <c r="D399" s="17">
        <f>D400+D401+D402+D403</f>
        <v>415</v>
      </c>
      <c r="E399" s="17">
        <f>E400+E401+E402+E403</f>
        <v>415</v>
      </c>
      <c r="F399" s="17">
        <f>F400+F401+F402+F403</f>
        <v>230</v>
      </c>
      <c r="G399" s="17">
        <f>G400+G401+G402+G403</f>
        <v>0</v>
      </c>
      <c r="H399" s="17">
        <f>H400+H401+H402+H403</f>
        <v>0</v>
      </c>
      <c r="I399" s="13">
        <f>G399/D399*100</f>
        <v>0</v>
      </c>
      <c r="J399" s="13">
        <f t="shared" si="28"/>
        <v>0</v>
      </c>
      <c r="K399" s="13">
        <f t="shared" si="32"/>
        <v>0</v>
      </c>
    </row>
    <row r="400" spans="1:11" ht="31.5">
      <c r="A400" s="64"/>
      <c r="B400" s="70"/>
      <c r="C400" s="16" t="s">
        <v>19</v>
      </c>
      <c r="D400" s="17">
        <f>D415+D440+D445+D450+D465+D470</f>
        <v>415</v>
      </c>
      <c r="E400" s="17">
        <f>E415+E440+E445+E450+E465+E470</f>
        <v>415</v>
      </c>
      <c r="F400" s="17">
        <f>F415+F440+F445+F450+F465+F470</f>
        <v>230</v>
      </c>
      <c r="G400" s="17">
        <f>G415+G440+G445+G450+G465+G470</f>
        <v>0</v>
      </c>
      <c r="H400" s="17">
        <f>H415+H440+H445+H450+H465+H470</f>
        <v>0</v>
      </c>
      <c r="I400" s="13">
        <f>G400/D400*100</f>
        <v>0</v>
      </c>
      <c r="J400" s="13">
        <f t="shared" si="28"/>
        <v>0</v>
      </c>
      <c r="K400" s="13">
        <f t="shared" si="32"/>
        <v>0</v>
      </c>
    </row>
    <row r="401" spans="1:11" ht="47.25">
      <c r="A401" s="64"/>
      <c r="B401" s="70"/>
      <c r="C401" s="16" t="s">
        <v>35</v>
      </c>
      <c r="D401" s="17">
        <f t="shared" ref="D401:H403" si="38">D416+D441+D446+D451+D466+D471</f>
        <v>0</v>
      </c>
      <c r="E401" s="17">
        <f t="shared" si="38"/>
        <v>0</v>
      </c>
      <c r="F401" s="17">
        <f t="shared" si="38"/>
        <v>0</v>
      </c>
      <c r="G401" s="17">
        <f t="shared" si="38"/>
        <v>0</v>
      </c>
      <c r="H401" s="17">
        <f t="shared" si="38"/>
        <v>0</v>
      </c>
      <c r="I401" s="13">
        <v>0</v>
      </c>
      <c r="J401" s="13">
        <v>0</v>
      </c>
      <c r="K401" s="13">
        <v>0</v>
      </c>
    </row>
    <row r="402" spans="1:11" ht="47.25">
      <c r="A402" s="64"/>
      <c r="B402" s="70"/>
      <c r="C402" s="16" t="s">
        <v>21</v>
      </c>
      <c r="D402" s="17">
        <f t="shared" si="38"/>
        <v>0</v>
      </c>
      <c r="E402" s="17">
        <f t="shared" si="38"/>
        <v>0</v>
      </c>
      <c r="F402" s="17">
        <f t="shared" si="38"/>
        <v>0</v>
      </c>
      <c r="G402" s="17">
        <f t="shared" si="38"/>
        <v>0</v>
      </c>
      <c r="H402" s="17">
        <f t="shared" si="38"/>
        <v>0</v>
      </c>
      <c r="I402" s="13">
        <v>0</v>
      </c>
      <c r="J402" s="13">
        <v>0</v>
      </c>
      <c r="K402" s="13">
        <v>0</v>
      </c>
    </row>
    <row r="403" spans="1:11" ht="47.25">
      <c r="A403" s="64"/>
      <c r="B403" s="70"/>
      <c r="C403" s="16" t="s">
        <v>22</v>
      </c>
      <c r="D403" s="17">
        <f t="shared" si="38"/>
        <v>0</v>
      </c>
      <c r="E403" s="17">
        <f t="shared" si="38"/>
        <v>0</v>
      </c>
      <c r="F403" s="17">
        <f t="shared" si="38"/>
        <v>0</v>
      </c>
      <c r="G403" s="17">
        <f t="shared" si="38"/>
        <v>0</v>
      </c>
      <c r="H403" s="17">
        <f t="shared" si="38"/>
        <v>0</v>
      </c>
      <c r="I403" s="13">
        <v>0</v>
      </c>
      <c r="J403" s="13">
        <v>0</v>
      </c>
      <c r="K403" s="13">
        <v>0</v>
      </c>
    </row>
    <row r="404" spans="1:11">
      <c r="A404" s="64"/>
      <c r="B404" s="66" t="s">
        <v>26</v>
      </c>
      <c r="C404" s="16" t="s">
        <v>18</v>
      </c>
      <c r="D404" s="17">
        <f>D405+D406+D407+D408</f>
        <v>0</v>
      </c>
      <c r="E404" s="17">
        <f>E405+E406+E407+E408</f>
        <v>0</v>
      </c>
      <c r="F404" s="17">
        <f>F405+F406+F407+F408</f>
        <v>0</v>
      </c>
      <c r="G404" s="17">
        <f>G405+G406+G407+G408</f>
        <v>0</v>
      </c>
      <c r="H404" s="17">
        <f>H405+H406+H407+H408</f>
        <v>0</v>
      </c>
      <c r="I404" s="13">
        <v>0</v>
      </c>
      <c r="J404" s="13">
        <v>0</v>
      </c>
      <c r="K404" s="13">
        <v>0</v>
      </c>
    </row>
    <row r="405" spans="1:11" ht="31.5">
      <c r="A405" s="64"/>
      <c r="B405" s="66"/>
      <c r="C405" s="16" t="s">
        <v>19</v>
      </c>
      <c r="D405" s="17">
        <f>D455+D460</f>
        <v>0</v>
      </c>
      <c r="E405" s="17">
        <f>E455+E460</f>
        <v>0</v>
      </c>
      <c r="F405" s="17">
        <f>F455+F460</f>
        <v>0</v>
      </c>
      <c r="G405" s="17">
        <f>G455+G460</f>
        <v>0</v>
      </c>
      <c r="H405" s="17">
        <f>H455+H460</f>
        <v>0</v>
      </c>
      <c r="I405" s="13">
        <v>0</v>
      </c>
      <c r="J405" s="13">
        <v>0</v>
      </c>
      <c r="K405" s="13">
        <v>0</v>
      </c>
    </row>
    <row r="406" spans="1:11" ht="31.5">
      <c r="A406" s="64"/>
      <c r="B406" s="66"/>
      <c r="C406" s="16" t="s">
        <v>20</v>
      </c>
      <c r="D406" s="17">
        <f t="shared" ref="D406:H408" si="39">D456+D461</f>
        <v>0</v>
      </c>
      <c r="E406" s="17">
        <f t="shared" si="39"/>
        <v>0</v>
      </c>
      <c r="F406" s="17">
        <f t="shared" si="39"/>
        <v>0</v>
      </c>
      <c r="G406" s="17">
        <f t="shared" si="39"/>
        <v>0</v>
      </c>
      <c r="H406" s="17">
        <f t="shared" si="39"/>
        <v>0</v>
      </c>
      <c r="I406" s="13">
        <v>0</v>
      </c>
      <c r="J406" s="13">
        <v>0</v>
      </c>
      <c r="K406" s="13">
        <v>0</v>
      </c>
    </row>
    <row r="407" spans="1:11" ht="31.5">
      <c r="A407" s="64"/>
      <c r="B407" s="66"/>
      <c r="C407" s="16" t="s">
        <v>106</v>
      </c>
      <c r="D407" s="17">
        <f t="shared" si="39"/>
        <v>0</v>
      </c>
      <c r="E407" s="17">
        <f t="shared" si="39"/>
        <v>0</v>
      </c>
      <c r="F407" s="17">
        <f t="shared" si="39"/>
        <v>0</v>
      </c>
      <c r="G407" s="17">
        <f t="shared" si="39"/>
        <v>0</v>
      </c>
      <c r="H407" s="17">
        <f t="shared" si="39"/>
        <v>0</v>
      </c>
      <c r="I407" s="13">
        <v>0</v>
      </c>
      <c r="J407" s="13">
        <v>0</v>
      </c>
      <c r="K407" s="13">
        <v>0</v>
      </c>
    </row>
    <row r="408" spans="1:11" ht="47.25">
      <c r="A408" s="64"/>
      <c r="B408" s="66"/>
      <c r="C408" s="16" t="s">
        <v>22</v>
      </c>
      <c r="D408" s="17">
        <f t="shared" si="39"/>
        <v>0</v>
      </c>
      <c r="E408" s="17">
        <f t="shared" si="39"/>
        <v>0</v>
      </c>
      <c r="F408" s="17">
        <f t="shared" si="39"/>
        <v>0</v>
      </c>
      <c r="G408" s="17">
        <f t="shared" si="39"/>
        <v>0</v>
      </c>
      <c r="H408" s="17">
        <f t="shared" si="39"/>
        <v>0</v>
      </c>
      <c r="I408" s="13">
        <v>0</v>
      </c>
      <c r="J408" s="13">
        <v>0</v>
      </c>
      <c r="K408" s="13">
        <v>0</v>
      </c>
    </row>
    <row r="409" spans="1:11">
      <c r="A409" s="64"/>
      <c r="B409" s="63" t="s">
        <v>94</v>
      </c>
      <c r="C409" s="16" t="s">
        <v>18</v>
      </c>
      <c r="D409" s="17">
        <f>D410+D411+D412+D413</f>
        <v>0</v>
      </c>
      <c r="E409" s="17">
        <f>E410+E411+E412+E413</f>
        <v>0</v>
      </c>
      <c r="F409" s="17">
        <f>F410+F411+F412+F413</f>
        <v>0</v>
      </c>
      <c r="G409" s="17">
        <f>G410+G411+G412+G413</f>
        <v>0</v>
      </c>
      <c r="H409" s="17">
        <f>H410+H411+H412+H413</f>
        <v>0</v>
      </c>
      <c r="I409" s="13">
        <v>0</v>
      </c>
      <c r="J409" s="13">
        <v>0</v>
      </c>
      <c r="K409" s="13">
        <v>0</v>
      </c>
    </row>
    <row r="410" spans="1:11" ht="31.5">
      <c r="A410" s="64"/>
      <c r="B410" s="64"/>
      <c r="C410" s="16" t="s">
        <v>19</v>
      </c>
      <c r="D410" s="17">
        <f>D475+D480</f>
        <v>0</v>
      </c>
      <c r="E410" s="17">
        <f>E475+E480</f>
        <v>0</v>
      </c>
      <c r="F410" s="17">
        <f>F475+F480</f>
        <v>0</v>
      </c>
      <c r="G410" s="17">
        <f>G475+G480</f>
        <v>0</v>
      </c>
      <c r="H410" s="17">
        <f>H475+H480</f>
        <v>0</v>
      </c>
      <c r="I410" s="13">
        <v>0</v>
      </c>
      <c r="J410" s="13">
        <v>0</v>
      </c>
      <c r="K410" s="13">
        <v>0</v>
      </c>
    </row>
    <row r="411" spans="1:11" ht="31.5">
      <c r="A411" s="64"/>
      <c r="B411" s="64"/>
      <c r="C411" s="16" t="s">
        <v>20</v>
      </c>
      <c r="D411" s="17">
        <f t="shared" ref="D411:H413" si="40">D476+D481</f>
        <v>0</v>
      </c>
      <c r="E411" s="17">
        <f t="shared" si="40"/>
        <v>0</v>
      </c>
      <c r="F411" s="17">
        <f t="shared" si="40"/>
        <v>0</v>
      </c>
      <c r="G411" s="17">
        <f t="shared" si="40"/>
        <v>0</v>
      </c>
      <c r="H411" s="17">
        <f t="shared" si="40"/>
        <v>0</v>
      </c>
      <c r="I411" s="13">
        <v>0</v>
      </c>
      <c r="J411" s="13">
        <v>0</v>
      </c>
      <c r="K411" s="13">
        <v>0</v>
      </c>
    </row>
    <row r="412" spans="1:11" ht="31.5">
      <c r="A412" s="64"/>
      <c r="B412" s="64"/>
      <c r="C412" s="16" t="s">
        <v>106</v>
      </c>
      <c r="D412" s="17">
        <f t="shared" si="40"/>
        <v>0</v>
      </c>
      <c r="E412" s="17">
        <f t="shared" si="40"/>
        <v>0</v>
      </c>
      <c r="F412" s="17">
        <f t="shared" si="40"/>
        <v>0</v>
      </c>
      <c r="G412" s="17">
        <f t="shared" si="40"/>
        <v>0</v>
      </c>
      <c r="H412" s="17">
        <f t="shared" si="40"/>
        <v>0</v>
      </c>
      <c r="I412" s="13">
        <v>0</v>
      </c>
      <c r="J412" s="13">
        <v>0</v>
      </c>
      <c r="K412" s="13">
        <v>0</v>
      </c>
    </row>
    <row r="413" spans="1:11" ht="47.25">
      <c r="A413" s="65"/>
      <c r="B413" s="65"/>
      <c r="C413" s="16" t="s">
        <v>22</v>
      </c>
      <c r="D413" s="17">
        <f t="shared" si="40"/>
        <v>0</v>
      </c>
      <c r="E413" s="17">
        <f t="shared" si="40"/>
        <v>0</v>
      </c>
      <c r="F413" s="17">
        <f t="shared" si="40"/>
        <v>0</v>
      </c>
      <c r="G413" s="17">
        <f t="shared" si="40"/>
        <v>0</v>
      </c>
      <c r="H413" s="17">
        <f t="shared" si="40"/>
        <v>0</v>
      </c>
      <c r="I413" s="13">
        <v>0</v>
      </c>
      <c r="J413" s="13">
        <v>0</v>
      </c>
      <c r="K413" s="13">
        <v>0</v>
      </c>
    </row>
    <row r="414" spans="1:11">
      <c r="A414" s="63" t="s">
        <v>107</v>
      </c>
      <c r="B414" s="70" t="s">
        <v>25</v>
      </c>
      <c r="C414" s="16" t="s">
        <v>18</v>
      </c>
      <c r="D414" s="17">
        <f>D415+D416+D417+D418</f>
        <v>10</v>
      </c>
      <c r="E414" s="17">
        <f>E415+E416+E417+E418</f>
        <v>10</v>
      </c>
      <c r="F414" s="17">
        <f>F415+F416+F417+F418</f>
        <v>0</v>
      </c>
      <c r="G414" s="17">
        <f>G415+G416+G417+G418</f>
        <v>0</v>
      </c>
      <c r="H414" s="17">
        <f>H415+H416+H417+H418</f>
        <v>0</v>
      </c>
      <c r="I414" s="13">
        <v>0</v>
      </c>
      <c r="J414" s="13">
        <v>0</v>
      </c>
      <c r="K414" s="13">
        <v>0</v>
      </c>
    </row>
    <row r="415" spans="1:11" ht="31.5">
      <c r="A415" s="64"/>
      <c r="B415" s="70"/>
      <c r="C415" s="16" t="s">
        <v>19</v>
      </c>
      <c r="D415" s="17">
        <v>10</v>
      </c>
      <c r="E415" s="17">
        <v>10</v>
      </c>
      <c r="F415" s="17">
        <v>0</v>
      </c>
      <c r="G415" s="17">
        <v>0</v>
      </c>
      <c r="H415" s="17">
        <v>0</v>
      </c>
      <c r="I415" s="13">
        <v>0</v>
      </c>
      <c r="J415" s="13">
        <v>0</v>
      </c>
      <c r="K415" s="13">
        <v>0</v>
      </c>
    </row>
    <row r="416" spans="1:11" ht="31.5">
      <c r="A416" s="64"/>
      <c r="B416" s="70"/>
      <c r="C416" s="16" t="s">
        <v>20</v>
      </c>
      <c r="D416" s="17">
        <v>0</v>
      </c>
      <c r="E416" s="17">
        <v>0</v>
      </c>
      <c r="F416" s="17">
        <v>0</v>
      </c>
      <c r="G416" s="17">
        <v>0</v>
      </c>
      <c r="H416" s="17">
        <v>0</v>
      </c>
      <c r="I416" s="13">
        <v>0</v>
      </c>
      <c r="J416" s="13">
        <v>0</v>
      </c>
      <c r="K416" s="13">
        <v>0</v>
      </c>
    </row>
    <row r="417" spans="1:11" ht="31.5">
      <c r="A417" s="64"/>
      <c r="B417" s="70"/>
      <c r="C417" s="16" t="s">
        <v>106</v>
      </c>
      <c r="D417" s="17">
        <v>0</v>
      </c>
      <c r="E417" s="17">
        <v>0</v>
      </c>
      <c r="F417" s="17">
        <v>0</v>
      </c>
      <c r="G417" s="17">
        <v>0</v>
      </c>
      <c r="H417" s="17">
        <v>0</v>
      </c>
      <c r="I417" s="13">
        <v>0</v>
      </c>
      <c r="J417" s="13">
        <v>0</v>
      </c>
      <c r="K417" s="13">
        <v>0</v>
      </c>
    </row>
    <row r="418" spans="1:11" ht="47.25">
      <c r="A418" s="65"/>
      <c r="B418" s="70"/>
      <c r="C418" s="16" t="s">
        <v>22</v>
      </c>
      <c r="D418" s="17">
        <v>0</v>
      </c>
      <c r="E418" s="17">
        <v>0</v>
      </c>
      <c r="F418" s="17">
        <v>0</v>
      </c>
      <c r="G418" s="17">
        <v>0</v>
      </c>
      <c r="H418" s="17">
        <v>0</v>
      </c>
      <c r="I418" s="13">
        <v>0</v>
      </c>
      <c r="J418" s="13">
        <v>0</v>
      </c>
      <c r="K418" s="13">
        <v>0</v>
      </c>
    </row>
    <row r="419" spans="1:11">
      <c r="A419" s="63" t="s">
        <v>108</v>
      </c>
      <c r="B419" s="62" t="s">
        <v>105</v>
      </c>
      <c r="C419" s="16" t="s">
        <v>18</v>
      </c>
      <c r="D419" s="17">
        <f>D420+D421+D422+D423</f>
        <v>230</v>
      </c>
      <c r="E419" s="17">
        <f>E420+E421+E422+E423</f>
        <v>230</v>
      </c>
      <c r="F419" s="17">
        <f>F420+F421+F422+F423</f>
        <v>230</v>
      </c>
      <c r="G419" s="17">
        <f>G420+G421+G422+G423</f>
        <v>130</v>
      </c>
      <c r="H419" s="17">
        <f>H420+H421+H422+H423</f>
        <v>130</v>
      </c>
      <c r="I419" s="13">
        <f>G419/D419*100</f>
        <v>56.521739130434781</v>
      </c>
      <c r="J419" s="13">
        <f>G419/E419*100</f>
        <v>56.521739130434781</v>
      </c>
      <c r="K419" s="13">
        <f>G419/F419*100</f>
        <v>56.521739130434781</v>
      </c>
    </row>
    <row r="420" spans="1:11" ht="31.5">
      <c r="A420" s="64"/>
      <c r="B420" s="62"/>
      <c r="C420" s="16" t="s">
        <v>19</v>
      </c>
      <c r="D420" s="17">
        <v>230</v>
      </c>
      <c r="E420" s="17">
        <v>230</v>
      </c>
      <c r="F420" s="17">
        <v>230</v>
      </c>
      <c r="G420" s="17">
        <v>130</v>
      </c>
      <c r="H420" s="17">
        <v>130</v>
      </c>
      <c r="I420" s="13">
        <f>G420/D420*100</f>
        <v>56.521739130434781</v>
      </c>
      <c r="J420" s="13">
        <f>G420/E420*100</f>
        <v>56.521739130434781</v>
      </c>
      <c r="K420" s="13">
        <f>G420/F420*100</f>
        <v>56.521739130434781</v>
      </c>
    </row>
    <row r="421" spans="1:11" ht="31.5">
      <c r="A421" s="64"/>
      <c r="B421" s="62"/>
      <c r="C421" s="16" t="s">
        <v>20</v>
      </c>
      <c r="D421" s="17">
        <v>0</v>
      </c>
      <c r="E421" s="17">
        <v>0</v>
      </c>
      <c r="F421" s="17">
        <v>0</v>
      </c>
      <c r="G421" s="17">
        <v>0</v>
      </c>
      <c r="H421" s="17">
        <v>0</v>
      </c>
      <c r="I421" s="13">
        <v>0</v>
      </c>
      <c r="J421" s="13">
        <v>0</v>
      </c>
      <c r="K421" s="13">
        <v>0</v>
      </c>
    </row>
    <row r="422" spans="1:11" ht="31.5">
      <c r="A422" s="64"/>
      <c r="B422" s="62"/>
      <c r="C422" s="16" t="s">
        <v>106</v>
      </c>
      <c r="D422" s="17">
        <v>0</v>
      </c>
      <c r="E422" s="17">
        <v>0</v>
      </c>
      <c r="F422" s="17">
        <v>0</v>
      </c>
      <c r="G422" s="17">
        <v>0</v>
      </c>
      <c r="H422" s="17">
        <v>0</v>
      </c>
      <c r="I422" s="13">
        <v>0</v>
      </c>
      <c r="J422" s="13">
        <v>0</v>
      </c>
      <c r="K422" s="13">
        <v>0</v>
      </c>
    </row>
    <row r="423" spans="1:11" ht="47.25">
      <c r="A423" s="65"/>
      <c r="B423" s="62"/>
      <c r="C423" s="16" t="s">
        <v>22</v>
      </c>
      <c r="D423" s="17">
        <v>0</v>
      </c>
      <c r="E423" s="17">
        <v>0</v>
      </c>
      <c r="F423" s="17">
        <v>0</v>
      </c>
      <c r="G423" s="17">
        <v>0</v>
      </c>
      <c r="H423" s="17">
        <v>0</v>
      </c>
      <c r="I423" s="13">
        <v>0</v>
      </c>
      <c r="J423" s="13">
        <v>0</v>
      </c>
      <c r="K423" s="13">
        <v>0</v>
      </c>
    </row>
    <row r="424" spans="1:11">
      <c r="A424" s="63" t="s">
        <v>109</v>
      </c>
      <c r="B424" s="62" t="s">
        <v>105</v>
      </c>
      <c r="C424" s="16" t="s">
        <v>18</v>
      </c>
      <c r="D424" s="17">
        <f>D425+D426+D427+D428</f>
        <v>40</v>
      </c>
      <c r="E424" s="17">
        <f>E425+E426+E427+E428</f>
        <v>40</v>
      </c>
      <c r="F424" s="17">
        <f>F425+F426+F427+F428</f>
        <v>40</v>
      </c>
      <c r="G424" s="17">
        <f>G425+G426+G427+G428</f>
        <v>40</v>
      </c>
      <c r="H424" s="17">
        <f>H425+H426+H427+H428</f>
        <v>40</v>
      </c>
      <c r="I424" s="13">
        <f>G424/D424*100</f>
        <v>100</v>
      </c>
      <c r="J424" s="13">
        <f>G424/E424*100</f>
        <v>100</v>
      </c>
      <c r="K424" s="13">
        <f>G424/F424*100</f>
        <v>100</v>
      </c>
    </row>
    <row r="425" spans="1:11" ht="31.5">
      <c r="A425" s="64"/>
      <c r="B425" s="62"/>
      <c r="C425" s="16" t="s">
        <v>19</v>
      </c>
      <c r="D425" s="17">
        <v>40</v>
      </c>
      <c r="E425" s="17">
        <v>40</v>
      </c>
      <c r="F425" s="17">
        <v>40</v>
      </c>
      <c r="G425" s="17">
        <v>40</v>
      </c>
      <c r="H425" s="17">
        <v>40</v>
      </c>
      <c r="I425" s="13">
        <f>G425/D425*100</f>
        <v>100</v>
      </c>
      <c r="J425" s="13">
        <f>G425/E425*100</f>
        <v>100</v>
      </c>
      <c r="K425" s="13">
        <f>G425/F425*100</f>
        <v>100</v>
      </c>
    </row>
    <row r="426" spans="1:11" ht="31.5">
      <c r="A426" s="64"/>
      <c r="B426" s="62"/>
      <c r="C426" s="16" t="s">
        <v>20</v>
      </c>
      <c r="D426" s="17">
        <v>0</v>
      </c>
      <c r="E426" s="17">
        <v>0</v>
      </c>
      <c r="F426" s="17">
        <v>0</v>
      </c>
      <c r="G426" s="17">
        <v>0</v>
      </c>
      <c r="H426" s="17">
        <v>0</v>
      </c>
      <c r="I426" s="13">
        <v>0</v>
      </c>
      <c r="J426" s="13">
        <v>0</v>
      </c>
      <c r="K426" s="13">
        <v>0</v>
      </c>
    </row>
    <row r="427" spans="1:11" ht="31.5">
      <c r="A427" s="64"/>
      <c r="B427" s="62"/>
      <c r="C427" s="16" t="s">
        <v>106</v>
      </c>
      <c r="D427" s="17">
        <v>0</v>
      </c>
      <c r="E427" s="17">
        <v>0</v>
      </c>
      <c r="F427" s="17">
        <v>0</v>
      </c>
      <c r="G427" s="17">
        <v>0</v>
      </c>
      <c r="H427" s="17">
        <v>0</v>
      </c>
      <c r="I427" s="13">
        <v>0</v>
      </c>
      <c r="J427" s="13">
        <v>0</v>
      </c>
      <c r="K427" s="13">
        <v>0</v>
      </c>
    </row>
    <row r="428" spans="1:11" ht="47.25">
      <c r="A428" s="65"/>
      <c r="B428" s="62"/>
      <c r="C428" s="16" t="s">
        <v>22</v>
      </c>
      <c r="D428" s="17">
        <v>0</v>
      </c>
      <c r="E428" s="17">
        <v>0</v>
      </c>
      <c r="F428" s="17">
        <v>0</v>
      </c>
      <c r="G428" s="17">
        <v>0</v>
      </c>
      <c r="H428" s="17">
        <v>0</v>
      </c>
      <c r="I428" s="13">
        <v>0</v>
      </c>
      <c r="J428" s="13">
        <v>0</v>
      </c>
      <c r="K428" s="13">
        <v>0</v>
      </c>
    </row>
    <row r="429" spans="1:11">
      <c r="A429" s="63" t="s">
        <v>110</v>
      </c>
      <c r="B429" s="62" t="s">
        <v>105</v>
      </c>
      <c r="C429" s="16" t="s">
        <v>18</v>
      </c>
      <c r="D429" s="17">
        <f>D430+D431+D432+D433</f>
        <v>30</v>
      </c>
      <c r="E429" s="17">
        <f>E430+E431+E432+E433</f>
        <v>30</v>
      </c>
      <c r="F429" s="17">
        <f>F430+F431+F432+F433</f>
        <v>30</v>
      </c>
      <c r="G429" s="17">
        <f>G430+G431+G432+G433</f>
        <v>30</v>
      </c>
      <c r="H429" s="17">
        <f>H430+H431+H432+H433</f>
        <v>30</v>
      </c>
      <c r="I429" s="13">
        <v>0</v>
      </c>
      <c r="J429" s="13">
        <v>0</v>
      </c>
      <c r="K429" s="13">
        <v>0</v>
      </c>
    </row>
    <row r="430" spans="1:11" ht="31.5">
      <c r="A430" s="64"/>
      <c r="B430" s="62"/>
      <c r="C430" s="16" t="s">
        <v>19</v>
      </c>
      <c r="D430" s="17">
        <v>30</v>
      </c>
      <c r="E430" s="17">
        <v>30</v>
      </c>
      <c r="F430" s="17">
        <v>30</v>
      </c>
      <c r="G430" s="17">
        <v>30</v>
      </c>
      <c r="H430" s="17">
        <v>30</v>
      </c>
      <c r="I430" s="13">
        <v>0</v>
      </c>
      <c r="J430" s="13">
        <v>0</v>
      </c>
      <c r="K430" s="13">
        <v>0</v>
      </c>
    </row>
    <row r="431" spans="1:11" ht="31.5">
      <c r="A431" s="64"/>
      <c r="B431" s="62"/>
      <c r="C431" s="16" t="s">
        <v>20</v>
      </c>
      <c r="D431" s="17">
        <v>0</v>
      </c>
      <c r="E431" s="17">
        <v>0</v>
      </c>
      <c r="F431" s="17">
        <v>0</v>
      </c>
      <c r="G431" s="17">
        <v>0</v>
      </c>
      <c r="H431" s="17">
        <v>0</v>
      </c>
      <c r="I431" s="13">
        <v>0</v>
      </c>
      <c r="J431" s="13">
        <v>0</v>
      </c>
      <c r="K431" s="13">
        <v>0</v>
      </c>
    </row>
    <row r="432" spans="1:11" ht="31.5">
      <c r="A432" s="64"/>
      <c r="B432" s="62"/>
      <c r="C432" s="16" t="s">
        <v>106</v>
      </c>
      <c r="D432" s="17">
        <v>0</v>
      </c>
      <c r="E432" s="17">
        <v>0</v>
      </c>
      <c r="F432" s="17">
        <v>0</v>
      </c>
      <c r="G432" s="17">
        <v>0</v>
      </c>
      <c r="H432" s="17">
        <v>0</v>
      </c>
      <c r="I432" s="13">
        <v>0</v>
      </c>
      <c r="J432" s="13">
        <v>0</v>
      </c>
      <c r="K432" s="13">
        <v>0</v>
      </c>
    </row>
    <row r="433" spans="1:11" ht="47.25">
      <c r="A433" s="65"/>
      <c r="B433" s="62"/>
      <c r="C433" s="16" t="s">
        <v>22</v>
      </c>
      <c r="D433" s="17">
        <v>0</v>
      </c>
      <c r="E433" s="17">
        <v>0</v>
      </c>
      <c r="F433" s="17">
        <v>0</v>
      </c>
      <c r="G433" s="17">
        <v>0</v>
      </c>
      <c r="H433" s="17">
        <v>0</v>
      </c>
      <c r="I433" s="55">
        <v>0</v>
      </c>
      <c r="J433" s="55">
        <v>0</v>
      </c>
      <c r="K433" s="55">
        <v>0</v>
      </c>
    </row>
    <row r="434" spans="1:11">
      <c r="A434" s="63" t="s">
        <v>111</v>
      </c>
      <c r="B434" s="62" t="s">
        <v>105</v>
      </c>
      <c r="C434" s="16" t="s">
        <v>18</v>
      </c>
      <c r="D434" s="17">
        <f>D435+D436+D437+D438</f>
        <v>20</v>
      </c>
      <c r="E434" s="17">
        <f>E435+E436+E437+E438</f>
        <v>20</v>
      </c>
      <c r="F434" s="17">
        <f>F435+F436+F437+F438</f>
        <v>20</v>
      </c>
      <c r="G434" s="17">
        <f>G435+G436+G437+G438</f>
        <v>20</v>
      </c>
      <c r="H434" s="17">
        <f>H435+H436+H437+H438</f>
        <v>20</v>
      </c>
      <c r="I434" s="13">
        <f>G434/D434*100</f>
        <v>100</v>
      </c>
      <c r="J434" s="13">
        <f>G434/E434*100</f>
        <v>100</v>
      </c>
      <c r="K434" s="13">
        <f>G434/F434*100</f>
        <v>100</v>
      </c>
    </row>
    <row r="435" spans="1:11" ht="31.5">
      <c r="A435" s="64"/>
      <c r="B435" s="62"/>
      <c r="C435" s="16" t="s">
        <v>19</v>
      </c>
      <c r="D435" s="17">
        <v>20</v>
      </c>
      <c r="E435" s="17">
        <v>20</v>
      </c>
      <c r="F435" s="17">
        <v>20</v>
      </c>
      <c r="G435" s="17">
        <v>20</v>
      </c>
      <c r="H435" s="17">
        <v>20</v>
      </c>
      <c r="I435" s="13">
        <f>G435/D435*100</f>
        <v>100</v>
      </c>
      <c r="J435" s="13">
        <f>G435/E435*100</f>
        <v>100</v>
      </c>
      <c r="K435" s="13">
        <f>G435/F435*100</f>
        <v>100</v>
      </c>
    </row>
    <row r="436" spans="1:11" ht="31.5">
      <c r="A436" s="64"/>
      <c r="B436" s="62"/>
      <c r="C436" s="16" t="s">
        <v>20</v>
      </c>
      <c r="D436" s="17">
        <v>0</v>
      </c>
      <c r="E436" s="17">
        <v>0</v>
      </c>
      <c r="F436" s="17">
        <v>0</v>
      </c>
      <c r="G436" s="17">
        <v>0</v>
      </c>
      <c r="H436" s="17">
        <v>0</v>
      </c>
      <c r="I436" s="13">
        <v>0</v>
      </c>
      <c r="J436" s="13">
        <v>0</v>
      </c>
      <c r="K436" s="13">
        <v>0</v>
      </c>
    </row>
    <row r="437" spans="1:11" ht="31.5">
      <c r="A437" s="64"/>
      <c r="B437" s="62"/>
      <c r="C437" s="16" t="s">
        <v>106</v>
      </c>
      <c r="D437" s="17">
        <v>0</v>
      </c>
      <c r="E437" s="17">
        <v>0</v>
      </c>
      <c r="F437" s="17">
        <v>0</v>
      </c>
      <c r="G437" s="17">
        <v>0</v>
      </c>
      <c r="H437" s="17">
        <v>0</v>
      </c>
      <c r="I437" s="13">
        <v>0</v>
      </c>
      <c r="J437" s="13">
        <v>0</v>
      </c>
      <c r="K437" s="13">
        <v>0</v>
      </c>
    </row>
    <row r="438" spans="1:11" ht="47.25">
      <c r="A438" s="65"/>
      <c r="B438" s="62"/>
      <c r="C438" s="16" t="s">
        <v>22</v>
      </c>
      <c r="D438" s="17">
        <v>0</v>
      </c>
      <c r="E438" s="17">
        <v>0</v>
      </c>
      <c r="F438" s="17">
        <v>0</v>
      </c>
      <c r="G438" s="17">
        <v>0</v>
      </c>
      <c r="H438" s="17">
        <v>0</v>
      </c>
      <c r="I438" s="13">
        <v>0</v>
      </c>
      <c r="J438" s="13">
        <v>0</v>
      </c>
      <c r="K438" s="13">
        <v>0</v>
      </c>
    </row>
    <row r="439" spans="1:11">
      <c r="A439" s="63" t="s">
        <v>112</v>
      </c>
      <c r="B439" s="70" t="s">
        <v>25</v>
      </c>
      <c r="C439" s="16" t="s">
        <v>18</v>
      </c>
      <c r="D439" s="17">
        <f>D440+D441+D442+D443</f>
        <v>0</v>
      </c>
      <c r="E439" s="17">
        <f>E440+E441+E442+E443</f>
        <v>0</v>
      </c>
      <c r="F439" s="17">
        <f>F440+F441+F442+F443</f>
        <v>0</v>
      </c>
      <c r="G439" s="17">
        <f>G440+G441+G442+G443</f>
        <v>0</v>
      </c>
      <c r="H439" s="17">
        <f>H440+H441+H442+H443</f>
        <v>0</v>
      </c>
      <c r="I439" s="13">
        <v>0</v>
      </c>
      <c r="J439" s="13">
        <v>0</v>
      </c>
      <c r="K439" s="13">
        <v>0</v>
      </c>
    </row>
    <row r="440" spans="1:11" ht="31.5">
      <c r="A440" s="64"/>
      <c r="B440" s="70"/>
      <c r="C440" s="16" t="s">
        <v>19</v>
      </c>
      <c r="D440" s="17">
        <v>0</v>
      </c>
      <c r="E440" s="17">
        <v>0</v>
      </c>
      <c r="F440" s="17">
        <v>0</v>
      </c>
      <c r="G440" s="17">
        <v>0</v>
      </c>
      <c r="H440" s="17">
        <v>0</v>
      </c>
      <c r="I440" s="13">
        <v>0</v>
      </c>
      <c r="J440" s="13">
        <v>0</v>
      </c>
      <c r="K440" s="13">
        <v>0</v>
      </c>
    </row>
    <row r="441" spans="1:11" ht="31.5">
      <c r="A441" s="64"/>
      <c r="B441" s="70"/>
      <c r="C441" s="16" t="s">
        <v>20</v>
      </c>
      <c r="D441" s="17">
        <v>0</v>
      </c>
      <c r="E441" s="17">
        <v>0</v>
      </c>
      <c r="F441" s="17">
        <v>0</v>
      </c>
      <c r="G441" s="17">
        <v>0</v>
      </c>
      <c r="H441" s="17">
        <v>0</v>
      </c>
      <c r="I441" s="13">
        <v>0</v>
      </c>
      <c r="J441" s="13">
        <v>0</v>
      </c>
      <c r="K441" s="13">
        <v>0</v>
      </c>
    </row>
    <row r="442" spans="1:11" ht="31.5">
      <c r="A442" s="64"/>
      <c r="B442" s="70"/>
      <c r="C442" s="16" t="s">
        <v>106</v>
      </c>
      <c r="D442" s="17">
        <v>0</v>
      </c>
      <c r="E442" s="17">
        <v>0</v>
      </c>
      <c r="F442" s="17">
        <v>0</v>
      </c>
      <c r="G442" s="17">
        <v>0</v>
      </c>
      <c r="H442" s="17">
        <v>0</v>
      </c>
      <c r="I442" s="13">
        <v>0</v>
      </c>
      <c r="J442" s="13">
        <v>0</v>
      </c>
      <c r="K442" s="13">
        <v>0</v>
      </c>
    </row>
    <row r="443" spans="1:11" ht="47.25">
      <c r="A443" s="65"/>
      <c r="B443" s="70"/>
      <c r="C443" s="16" t="s">
        <v>22</v>
      </c>
      <c r="D443" s="17">
        <v>0</v>
      </c>
      <c r="E443" s="17">
        <v>0</v>
      </c>
      <c r="F443" s="17">
        <v>0</v>
      </c>
      <c r="G443" s="17">
        <v>0</v>
      </c>
      <c r="H443" s="17">
        <v>0</v>
      </c>
      <c r="I443" s="13">
        <v>0</v>
      </c>
      <c r="J443" s="13">
        <v>0</v>
      </c>
      <c r="K443" s="13">
        <v>0</v>
      </c>
    </row>
    <row r="444" spans="1:11">
      <c r="A444" s="63" t="s">
        <v>113</v>
      </c>
      <c r="B444" s="70" t="s">
        <v>25</v>
      </c>
      <c r="C444" s="16" t="s">
        <v>18</v>
      </c>
      <c r="D444" s="17">
        <f>D445+D446+D447+D448</f>
        <v>230</v>
      </c>
      <c r="E444" s="17">
        <f>E445+E446+E447+E448</f>
        <v>230</v>
      </c>
      <c r="F444" s="17">
        <f>F445+F446+F447+F448</f>
        <v>230</v>
      </c>
      <c r="G444" s="17">
        <f>G445+G446+G447+G448</f>
        <v>0</v>
      </c>
      <c r="H444" s="17">
        <f>H445+H446+H447+H448</f>
        <v>0</v>
      </c>
      <c r="I444" s="13">
        <f>G444/D444*100</f>
        <v>0</v>
      </c>
      <c r="J444" s="13">
        <f>G444/E444*100</f>
        <v>0</v>
      </c>
      <c r="K444" s="13">
        <f>G444/F444*100</f>
        <v>0</v>
      </c>
    </row>
    <row r="445" spans="1:11" ht="31.5">
      <c r="A445" s="64"/>
      <c r="B445" s="70"/>
      <c r="C445" s="16" t="s">
        <v>19</v>
      </c>
      <c r="D445" s="17">
        <v>230</v>
      </c>
      <c r="E445" s="17">
        <v>230</v>
      </c>
      <c r="F445" s="17">
        <v>230</v>
      </c>
      <c r="G445" s="19">
        <v>0</v>
      </c>
      <c r="H445" s="19">
        <v>0</v>
      </c>
      <c r="I445" s="13">
        <f>G445/D445*100</f>
        <v>0</v>
      </c>
      <c r="J445" s="13">
        <f>G445/E445*100</f>
        <v>0</v>
      </c>
      <c r="K445" s="13">
        <f>G445/F445*100</f>
        <v>0</v>
      </c>
    </row>
    <row r="446" spans="1:11" ht="31.5">
      <c r="A446" s="64"/>
      <c r="B446" s="70"/>
      <c r="C446" s="16" t="s">
        <v>20</v>
      </c>
      <c r="D446" s="17">
        <v>0</v>
      </c>
      <c r="E446" s="17">
        <v>0</v>
      </c>
      <c r="F446" s="17">
        <v>0</v>
      </c>
      <c r="G446" s="19">
        <v>0</v>
      </c>
      <c r="H446" s="19">
        <v>0</v>
      </c>
      <c r="I446" s="13">
        <v>0</v>
      </c>
      <c r="J446" s="13">
        <v>0</v>
      </c>
      <c r="K446" s="13">
        <v>0</v>
      </c>
    </row>
    <row r="447" spans="1:11" ht="31.5">
      <c r="A447" s="64"/>
      <c r="B447" s="70"/>
      <c r="C447" s="16" t="s">
        <v>106</v>
      </c>
      <c r="D447" s="17">
        <v>0</v>
      </c>
      <c r="E447" s="17">
        <v>0</v>
      </c>
      <c r="F447" s="17">
        <v>0</v>
      </c>
      <c r="G447" s="19">
        <v>0</v>
      </c>
      <c r="H447" s="19">
        <v>0</v>
      </c>
      <c r="I447" s="13">
        <v>0</v>
      </c>
      <c r="J447" s="13">
        <v>0</v>
      </c>
      <c r="K447" s="13">
        <v>0</v>
      </c>
    </row>
    <row r="448" spans="1:11" ht="47.25">
      <c r="A448" s="65"/>
      <c r="B448" s="70"/>
      <c r="C448" s="16" t="s">
        <v>22</v>
      </c>
      <c r="D448" s="17">
        <v>0</v>
      </c>
      <c r="E448" s="17">
        <v>0</v>
      </c>
      <c r="F448" s="17">
        <v>0</v>
      </c>
      <c r="G448" s="17">
        <v>0</v>
      </c>
      <c r="H448" s="17">
        <v>0</v>
      </c>
      <c r="I448" s="13">
        <v>0</v>
      </c>
      <c r="J448" s="13">
        <v>0</v>
      </c>
      <c r="K448" s="13">
        <v>0</v>
      </c>
    </row>
    <row r="449" spans="1:11">
      <c r="A449" s="63" t="s">
        <v>114</v>
      </c>
      <c r="B449" s="70" t="s">
        <v>25</v>
      </c>
      <c r="C449" s="16" t="s">
        <v>18</v>
      </c>
      <c r="D449" s="17">
        <f>D450+D451+D452+D453</f>
        <v>0</v>
      </c>
      <c r="E449" s="17">
        <f>E450+E451+E452+E453</f>
        <v>0</v>
      </c>
      <c r="F449" s="17">
        <f>F450+F451+F452+F453</f>
        <v>0</v>
      </c>
      <c r="G449" s="17">
        <f>G450+G451+G452+G453</f>
        <v>0</v>
      </c>
      <c r="H449" s="17">
        <f>H450+H451+H452+H453</f>
        <v>0</v>
      </c>
      <c r="I449" s="13">
        <v>0</v>
      </c>
      <c r="J449" s="13">
        <v>0</v>
      </c>
      <c r="K449" s="13">
        <v>0</v>
      </c>
    </row>
    <row r="450" spans="1:11" ht="31.5">
      <c r="A450" s="64"/>
      <c r="B450" s="70"/>
      <c r="C450" s="16" t="s">
        <v>19</v>
      </c>
      <c r="D450" s="17">
        <v>0</v>
      </c>
      <c r="E450" s="17">
        <v>0</v>
      </c>
      <c r="F450" s="17">
        <v>0</v>
      </c>
      <c r="G450" s="17">
        <v>0</v>
      </c>
      <c r="H450" s="17">
        <v>0</v>
      </c>
      <c r="I450" s="13">
        <v>0</v>
      </c>
      <c r="J450" s="13">
        <v>0</v>
      </c>
      <c r="K450" s="13">
        <v>0</v>
      </c>
    </row>
    <row r="451" spans="1:11" ht="31.5">
      <c r="A451" s="64"/>
      <c r="B451" s="70"/>
      <c r="C451" s="16" t="s">
        <v>20</v>
      </c>
      <c r="D451" s="17">
        <v>0</v>
      </c>
      <c r="E451" s="17">
        <v>0</v>
      </c>
      <c r="F451" s="17">
        <v>0</v>
      </c>
      <c r="G451" s="17">
        <v>0</v>
      </c>
      <c r="H451" s="17">
        <v>0</v>
      </c>
      <c r="I451" s="13">
        <v>0</v>
      </c>
      <c r="J451" s="13">
        <v>0</v>
      </c>
      <c r="K451" s="13">
        <v>0</v>
      </c>
    </row>
    <row r="452" spans="1:11" ht="31.5">
      <c r="A452" s="64"/>
      <c r="B452" s="70"/>
      <c r="C452" s="16" t="s">
        <v>106</v>
      </c>
      <c r="D452" s="17">
        <v>0</v>
      </c>
      <c r="E452" s="17">
        <v>0</v>
      </c>
      <c r="F452" s="17">
        <v>0</v>
      </c>
      <c r="G452" s="17">
        <v>0</v>
      </c>
      <c r="H452" s="17">
        <v>0</v>
      </c>
      <c r="I452" s="13">
        <v>0</v>
      </c>
      <c r="J452" s="13">
        <v>0</v>
      </c>
      <c r="K452" s="13">
        <v>0</v>
      </c>
    </row>
    <row r="453" spans="1:11" ht="47.25">
      <c r="A453" s="65"/>
      <c r="B453" s="70"/>
      <c r="C453" s="16" t="s">
        <v>22</v>
      </c>
      <c r="D453" s="17">
        <v>0</v>
      </c>
      <c r="E453" s="17">
        <v>0</v>
      </c>
      <c r="F453" s="17">
        <v>0</v>
      </c>
      <c r="G453" s="17">
        <v>0</v>
      </c>
      <c r="H453" s="17">
        <v>0</v>
      </c>
      <c r="I453" s="13">
        <v>0</v>
      </c>
      <c r="J453" s="13">
        <v>0</v>
      </c>
      <c r="K453" s="13">
        <v>0</v>
      </c>
    </row>
    <row r="454" spans="1:11">
      <c r="A454" s="63" t="s">
        <v>115</v>
      </c>
      <c r="B454" s="63" t="s">
        <v>26</v>
      </c>
      <c r="C454" s="16" t="s">
        <v>18</v>
      </c>
      <c r="D454" s="17">
        <f>D455+D456+D457+D458</f>
        <v>0</v>
      </c>
      <c r="E454" s="17">
        <f>E455+E456+E457+E458</f>
        <v>0</v>
      </c>
      <c r="F454" s="17">
        <f>F455+F456+F457+F458</f>
        <v>0</v>
      </c>
      <c r="G454" s="17">
        <f>G455+G456+G457+G458</f>
        <v>0</v>
      </c>
      <c r="H454" s="17">
        <f>H455+H456+H457+H458</f>
        <v>0</v>
      </c>
      <c r="I454" s="13">
        <v>0</v>
      </c>
      <c r="J454" s="13">
        <v>0</v>
      </c>
      <c r="K454" s="13">
        <v>0</v>
      </c>
    </row>
    <row r="455" spans="1:11" ht="31.5">
      <c r="A455" s="64"/>
      <c r="B455" s="64"/>
      <c r="C455" s="16" t="s">
        <v>19</v>
      </c>
      <c r="D455" s="17">
        <v>0</v>
      </c>
      <c r="E455" s="17">
        <v>0</v>
      </c>
      <c r="F455" s="17">
        <f>340-340</f>
        <v>0</v>
      </c>
      <c r="G455" s="17">
        <f>340-340</f>
        <v>0</v>
      </c>
      <c r="H455" s="17">
        <f>340-340</f>
        <v>0</v>
      </c>
      <c r="I455" s="13">
        <v>0</v>
      </c>
      <c r="J455" s="13">
        <v>0</v>
      </c>
      <c r="K455" s="13">
        <v>0</v>
      </c>
    </row>
    <row r="456" spans="1:11" ht="31.5">
      <c r="A456" s="64"/>
      <c r="B456" s="64"/>
      <c r="C456" s="16" t="s">
        <v>20</v>
      </c>
      <c r="D456" s="17">
        <v>0</v>
      </c>
      <c r="E456" s="17">
        <v>0</v>
      </c>
      <c r="F456" s="17">
        <v>0</v>
      </c>
      <c r="G456" s="17">
        <v>0</v>
      </c>
      <c r="H456" s="17">
        <v>0</v>
      </c>
      <c r="I456" s="13">
        <v>0</v>
      </c>
      <c r="J456" s="13">
        <v>0</v>
      </c>
      <c r="K456" s="13">
        <v>0</v>
      </c>
    </row>
    <row r="457" spans="1:11" ht="31.5">
      <c r="A457" s="64"/>
      <c r="B457" s="64"/>
      <c r="C457" s="16" t="s">
        <v>106</v>
      </c>
      <c r="D457" s="17">
        <v>0</v>
      </c>
      <c r="E457" s="17">
        <v>0</v>
      </c>
      <c r="F457" s="17">
        <v>0</v>
      </c>
      <c r="G457" s="17">
        <v>0</v>
      </c>
      <c r="H457" s="17">
        <v>0</v>
      </c>
      <c r="I457" s="13">
        <v>0</v>
      </c>
      <c r="J457" s="13">
        <v>0</v>
      </c>
      <c r="K457" s="13">
        <v>0</v>
      </c>
    </row>
    <row r="458" spans="1:11" ht="47.25">
      <c r="A458" s="65"/>
      <c r="B458" s="65"/>
      <c r="C458" s="16" t="s">
        <v>22</v>
      </c>
      <c r="D458" s="17">
        <v>0</v>
      </c>
      <c r="E458" s="17">
        <v>0</v>
      </c>
      <c r="F458" s="17">
        <v>0</v>
      </c>
      <c r="G458" s="17">
        <v>0</v>
      </c>
      <c r="H458" s="17">
        <v>0</v>
      </c>
      <c r="I458" s="13">
        <v>0</v>
      </c>
      <c r="J458" s="13">
        <v>0</v>
      </c>
      <c r="K458" s="13">
        <v>0</v>
      </c>
    </row>
    <row r="459" spans="1:11">
      <c r="A459" s="63" t="s">
        <v>116</v>
      </c>
      <c r="B459" s="63" t="s">
        <v>26</v>
      </c>
      <c r="C459" s="16" t="s">
        <v>18</v>
      </c>
      <c r="D459" s="17">
        <f>D460+D461+D462+D463</f>
        <v>0</v>
      </c>
      <c r="E459" s="17">
        <f>E460+E461+E462+E463</f>
        <v>0</v>
      </c>
      <c r="F459" s="17">
        <f>F460+F461+F462+F463</f>
        <v>0</v>
      </c>
      <c r="G459" s="17">
        <f>G460+G461+G462+G463</f>
        <v>0</v>
      </c>
      <c r="H459" s="17">
        <f>H460+H461+H462+H463</f>
        <v>0</v>
      </c>
      <c r="I459" s="13">
        <v>0</v>
      </c>
      <c r="J459" s="13">
        <v>0</v>
      </c>
      <c r="K459" s="13">
        <v>0</v>
      </c>
    </row>
    <row r="460" spans="1:11" ht="31.5">
      <c r="A460" s="64"/>
      <c r="B460" s="64"/>
      <c r="C460" s="16" t="s">
        <v>19</v>
      </c>
      <c r="D460" s="17">
        <v>0</v>
      </c>
      <c r="E460" s="17">
        <v>0</v>
      </c>
      <c r="F460" s="17">
        <f>170-170</f>
        <v>0</v>
      </c>
      <c r="G460" s="17">
        <f>170-170</f>
        <v>0</v>
      </c>
      <c r="H460" s="17">
        <f>170-170</f>
        <v>0</v>
      </c>
      <c r="I460" s="13">
        <v>0</v>
      </c>
      <c r="J460" s="13">
        <v>0</v>
      </c>
      <c r="K460" s="13">
        <v>0</v>
      </c>
    </row>
    <row r="461" spans="1:11" ht="31.5">
      <c r="A461" s="64"/>
      <c r="B461" s="64"/>
      <c r="C461" s="16" t="s">
        <v>20</v>
      </c>
      <c r="D461" s="17">
        <v>0</v>
      </c>
      <c r="E461" s="17">
        <v>0</v>
      </c>
      <c r="F461" s="17">
        <v>0</v>
      </c>
      <c r="G461" s="17">
        <v>0</v>
      </c>
      <c r="H461" s="17">
        <v>0</v>
      </c>
      <c r="I461" s="13">
        <v>0</v>
      </c>
      <c r="J461" s="13">
        <v>0</v>
      </c>
      <c r="K461" s="13">
        <v>0</v>
      </c>
    </row>
    <row r="462" spans="1:11" ht="31.5">
      <c r="A462" s="64"/>
      <c r="B462" s="64"/>
      <c r="C462" s="16" t="s">
        <v>106</v>
      </c>
      <c r="D462" s="17">
        <v>0</v>
      </c>
      <c r="E462" s="17">
        <v>0</v>
      </c>
      <c r="F462" s="17">
        <v>0</v>
      </c>
      <c r="G462" s="17">
        <v>0</v>
      </c>
      <c r="H462" s="17">
        <v>0</v>
      </c>
      <c r="I462" s="13">
        <v>0</v>
      </c>
      <c r="J462" s="13">
        <v>0</v>
      </c>
      <c r="K462" s="13">
        <v>0</v>
      </c>
    </row>
    <row r="463" spans="1:11" ht="47.25">
      <c r="A463" s="65"/>
      <c r="B463" s="65"/>
      <c r="C463" s="16" t="s">
        <v>22</v>
      </c>
      <c r="D463" s="17">
        <v>0</v>
      </c>
      <c r="E463" s="17">
        <v>0</v>
      </c>
      <c r="F463" s="17">
        <v>0</v>
      </c>
      <c r="G463" s="12"/>
      <c r="H463" s="12"/>
      <c r="I463" s="13">
        <v>0</v>
      </c>
      <c r="J463" s="13">
        <v>0</v>
      </c>
      <c r="K463" s="13">
        <v>0</v>
      </c>
    </row>
    <row r="464" spans="1:11">
      <c r="A464" s="63" t="s">
        <v>117</v>
      </c>
      <c r="B464" s="70" t="s">
        <v>25</v>
      </c>
      <c r="C464" s="16" t="s">
        <v>18</v>
      </c>
      <c r="D464" s="17">
        <f>D465+D466+D467+D468</f>
        <v>15</v>
      </c>
      <c r="E464" s="17">
        <f>E465+E466+E467+E468</f>
        <v>15</v>
      </c>
      <c r="F464" s="17">
        <f>F465+F466+F467+F468</f>
        <v>0</v>
      </c>
      <c r="G464" s="17">
        <f>G465+G466+G467+G468</f>
        <v>0</v>
      </c>
      <c r="H464" s="17">
        <f>H465+H466+H467+H468</f>
        <v>0</v>
      </c>
      <c r="I464" s="13">
        <f>G464/D464*100</f>
        <v>0</v>
      </c>
      <c r="J464" s="13">
        <f>G464/E464*100</f>
        <v>0</v>
      </c>
      <c r="K464" s="13">
        <v>0</v>
      </c>
    </row>
    <row r="465" spans="1:11" ht="31.5">
      <c r="A465" s="64"/>
      <c r="B465" s="70"/>
      <c r="C465" s="16" t="s">
        <v>19</v>
      </c>
      <c r="D465" s="17">
        <v>15</v>
      </c>
      <c r="E465" s="17">
        <v>15</v>
      </c>
      <c r="F465" s="17">
        <v>0</v>
      </c>
      <c r="G465" s="17">
        <v>0</v>
      </c>
      <c r="H465" s="17">
        <v>0</v>
      </c>
      <c r="I465" s="13">
        <f>G465/D465*100</f>
        <v>0</v>
      </c>
      <c r="J465" s="13">
        <f>G465/E465*100</f>
        <v>0</v>
      </c>
      <c r="K465" s="13">
        <v>0</v>
      </c>
    </row>
    <row r="466" spans="1:11" ht="31.5">
      <c r="A466" s="64"/>
      <c r="B466" s="70"/>
      <c r="C466" s="16" t="s">
        <v>20</v>
      </c>
      <c r="D466" s="17">
        <v>0</v>
      </c>
      <c r="E466" s="17">
        <v>0</v>
      </c>
      <c r="F466" s="17">
        <v>0</v>
      </c>
      <c r="G466" s="17">
        <v>0</v>
      </c>
      <c r="H466" s="17">
        <v>0</v>
      </c>
      <c r="I466" s="13">
        <v>0</v>
      </c>
      <c r="J466" s="13">
        <v>0</v>
      </c>
      <c r="K466" s="13">
        <v>0</v>
      </c>
    </row>
    <row r="467" spans="1:11" ht="31.5">
      <c r="A467" s="64"/>
      <c r="B467" s="70"/>
      <c r="C467" s="16" t="s">
        <v>106</v>
      </c>
      <c r="D467" s="17">
        <v>0</v>
      </c>
      <c r="E467" s="17">
        <v>0</v>
      </c>
      <c r="F467" s="17">
        <v>0</v>
      </c>
      <c r="G467" s="17">
        <v>0</v>
      </c>
      <c r="H467" s="17">
        <v>0</v>
      </c>
      <c r="I467" s="13">
        <v>0</v>
      </c>
      <c r="J467" s="13">
        <v>0</v>
      </c>
      <c r="K467" s="13">
        <v>0</v>
      </c>
    </row>
    <row r="468" spans="1:11" ht="47.25">
      <c r="A468" s="65"/>
      <c r="B468" s="70"/>
      <c r="C468" s="16" t="s">
        <v>22</v>
      </c>
      <c r="D468" s="17">
        <v>0</v>
      </c>
      <c r="E468" s="17">
        <v>0</v>
      </c>
      <c r="F468" s="17">
        <v>0</v>
      </c>
      <c r="G468" s="17">
        <v>0</v>
      </c>
      <c r="H468" s="17">
        <v>0</v>
      </c>
      <c r="I468" s="13">
        <v>0</v>
      </c>
      <c r="J468" s="13">
        <v>0</v>
      </c>
      <c r="K468" s="13">
        <v>0</v>
      </c>
    </row>
    <row r="469" spans="1:11">
      <c r="A469" s="63" t="s">
        <v>118</v>
      </c>
      <c r="B469" s="70" t="s">
        <v>25</v>
      </c>
      <c r="C469" s="16" t="s">
        <v>18</v>
      </c>
      <c r="D469" s="17">
        <f>D470+D471+D472+D473</f>
        <v>160</v>
      </c>
      <c r="E469" s="17">
        <f>E470+E471+E472+E473</f>
        <v>160</v>
      </c>
      <c r="F469" s="17">
        <f>F470+F471+F472+F473</f>
        <v>0</v>
      </c>
      <c r="G469" s="17">
        <f>G470+G471+G472+G473</f>
        <v>0</v>
      </c>
      <c r="H469" s="17">
        <f>H470+H471+H472+H473</f>
        <v>0</v>
      </c>
      <c r="I469" s="13">
        <f>G469/D469*100</f>
        <v>0</v>
      </c>
      <c r="J469" s="13">
        <f>G469/E469*100</f>
        <v>0</v>
      </c>
      <c r="K469" s="13">
        <v>0</v>
      </c>
    </row>
    <row r="470" spans="1:11" ht="31.5">
      <c r="A470" s="64"/>
      <c r="B470" s="70"/>
      <c r="C470" s="16" t="s">
        <v>19</v>
      </c>
      <c r="D470" s="17">
        <v>160</v>
      </c>
      <c r="E470" s="17">
        <v>160</v>
      </c>
      <c r="F470" s="17">
        <v>0</v>
      </c>
      <c r="G470" s="17">
        <v>0</v>
      </c>
      <c r="H470" s="17">
        <v>0</v>
      </c>
      <c r="I470" s="13">
        <f>G470/D470*100</f>
        <v>0</v>
      </c>
      <c r="J470" s="13">
        <f>G470/E470*100</f>
        <v>0</v>
      </c>
      <c r="K470" s="13">
        <v>0</v>
      </c>
    </row>
    <row r="471" spans="1:11" ht="31.5">
      <c r="A471" s="64"/>
      <c r="B471" s="70"/>
      <c r="C471" s="16" t="s">
        <v>20</v>
      </c>
      <c r="D471" s="17">
        <v>0</v>
      </c>
      <c r="E471" s="17">
        <v>0</v>
      </c>
      <c r="F471" s="17">
        <v>0</v>
      </c>
      <c r="G471" s="17">
        <v>0</v>
      </c>
      <c r="H471" s="17">
        <v>0</v>
      </c>
      <c r="I471" s="13">
        <v>0</v>
      </c>
      <c r="J471" s="13">
        <v>0</v>
      </c>
      <c r="K471" s="13">
        <v>0</v>
      </c>
    </row>
    <row r="472" spans="1:11" ht="31.5">
      <c r="A472" s="64"/>
      <c r="B472" s="70"/>
      <c r="C472" s="16" t="s">
        <v>106</v>
      </c>
      <c r="D472" s="17">
        <v>0</v>
      </c>
      <c r="E472" s="17">
        <v>0</v>
      </c>
      <c r="F472" s="17">
        <v>0</v>
      </c>
      <c r="G472" s="17">
        <v>0</v>
      </c>
      <c r="H472" s="17">
        <v>0</v>
      </c>
      <c r="I472" s="13">
        <v>0</v>
      </c>
      <c r="J472" s="13">
        <v>0</v>
      </c>
      <c r="K472" s="13">
        <v>0</v>
      </c>
    </row>
    <row r="473" spans="1:11" ht="47.25">
      <c r="A473" s="65"/>
      <c r="B473" s="70"/>
      <c r="C473" s="16" t="s">
        <v>22</v>
      </c>
      <c r="D473" s="17">
        <v>0</v>
      </c>
      <c r="E473" s="17">
        <v>0</v>
      </c>
      <c r="F473" s="17">
        <v>0</v>
      </c>
      <c r="G473" s="17">
        <v>0</v>
      </c>
      <c r="H473" s="17">
        <v>0</v>
      </c>
      <c r="I473" s="13">
        <v>0</v>
      </c>
      <c r="J473" s="13">
        <v>0</v>
      </c>
      <c r="K473" s="13">
        <v>0</v>
      </c>
    </row>
    <row r="474" spans="1:11">
      <c r="A474" s="63" t="s">
        <v>119</v>
      </c>
      <c r="B474" s="63" t="s">
        <v>38</v>
      </c>
      <c r="C474" s="16" t="s">
        <v>18</v>
      </c>
      <c r="D474" s="17">
        <f>D475+D476+D477+D478</f>
        <v>0</v>
      </c>
      <c r="E474" s="17">
        <f>E475+E476+E477+E478</f>
        <v>0</v>
      </c>
      <c r="F474" s="17">
        <f>F475+F476+F477+F478</f>
        <v>0</v>
      </c>
      <c r="G474" s="17">
        <f>G475+G476+G477+G478</f>
        <v>0</v>
      </c>
      <c r="H474" s="17">
        <f>H475+H476+H477+H478</f>
        <v>0</v>
      </c>
      <c r="I474" s="13">
        <v>0</v>
      </c>
      <c r="J474" s="13">
        <v>0</v>
      </c>
      <c r="K474" s="13">
        <v>0</v>
      </c>
    </row>
    <row r="475" spans="1:11" ht="31.5">
      <c r="A475" s="64"/>
      <c r="B475" s="64"/>
      <c r="C475" s="16" t="s">
        <v>19</v>
      </c>
      <c r="D475" s="17">
        <v>0</v>
      </c>
      <c r="E475" s="17">
        <v>0</v>
      </c>
      <c r="F475" s="17">
        <v>0</v>
      </c>
      <c r="G475" s="17">
        <v>0</v>
      </c>
      <c r="H475" s="17">
        <v>0</v>
      </c>
      <c r="I475" s="13">
        <v>0</v>
      </c>
      <c r="J475" s="13">
        <v>0</v>
      </c>
      <c r="K475" s="13">
        <v>0</v>
      </c>
    </row>
    <row r="476" spans="1:11" ht="31.5">
      <c r="A476" s="64"/>
      <c r="B476" s="64"/>
      <c r="C476" s="16" t="s">
        <v>20</v>
      </c>
      <c r="D476" s="17">
        <v>0</v>
      </c>
      <c r="E476" s="17">
        <v>0</v>
      </c>
      <c r="F476" s="17">
        <v>0</v>
      </c>
      <c r="G476" s="17">
        <v>0</v>
      </c>
      <c r="H476" s="17">
        <v>0</v>
      </c>
      <c r="I476" s="13">
        <v>0</v>
      </c>
      <c r="J476" s="13">
        <v>0</v>
      </c>
      <c r="K476" s="13">
        <v>0</v>
      </c>
    </row>
    <row r="477" spans="1:11" ht="31.5">
      <c r="A477" s="64"/>
      <c r="B477" s="64"/>
      <c r="C477" s="16" t="s">
        <v>106</v>
      </c>
      <c r="D477" s="17">
        <v>0</v>
      </c>
      <c r="E477" s="17">
        <v>0</v>
      </c>
      <c r="F477" s="17">
        <v>0</v>
      </c>
      <c r="G477" s="17">
        <v>0</v>
      </c>
      <c r="H477" s="17">
        <v>0</v>
      </c>
      <c r="I477" s="13">
        <v>0</v>
      </c>
      <c r="J477" s="13">
        <v>0</v>
      </c>
      <c r="K477" s="13">
        <v>0</v>
      </c>
    </row>
    <row r="478" spans="1:11" ht="47.25">
      <c r="A478" s="65"/>
      <c r="B478" s="65"/>
      <c r="C478" s="16" t="s">
        <v>22</v>
      </c>
      <c r="D478" s="17">
        <v>0</v>
      </c>
      <c r="E478" s="17">
        <v>0</v>
      </c>
      <c r="F478" s="17">
        <v>0</v>
      </c>
      <c r="G478" s="17">
        <v>0</v>
      </c>
      <c r="H478" s="17">
        <v>0</v>
      </c>
      <c r="I478" s="13">
        <v>0</v>
      </c>
      <c r="J478" s="13">
        <v>0</v>
      </c>
      <c r="K478" s="13">
        <v>0</v>
      </c>
    </row>
    <row r="479" spans="1:11">
      <c r="A479" s="63" t="s">
        <v>120</v>
      </c>
      <c r="B479" s="63" t="s">
        <v>94</v>
      </c>
      <c r="C479" s="16" t="s">
        <v>18</v>
      </c>
      <c r="D479" s="17">
        <f>D480+D481+D482+D483</f>
        <v>0</v>
      </c>
      <c r="E479" s="17">
        <f>E480+E481+E482+E483</f>
        <v>0</v>
      </c>
      <c r="F479" s="17">
        <f>F480+F481+F482+F483</f>
        <v>0</v>
      </c>
      <c r="G479" s="17">
        <f>G480+G481+G482+G483</f>
        <v>0</v>
      </c>
      <c r="H479" s="17">
        <f>H480+H481+H482+H483</f>
        <v>0</v>
      </c>
      <c r="I479" s="13">
        <v>0</v>
      </c>
      <c r="J479" s="13">
        <v>0</v>
      </c>
      <c r="K479" s="13">
        <v>0</v>
      </c>
    </row>
    <row r="480" spans="1:11" ht="31.5">
      <c r="A480" s="64"/>
      <c r="B480" s="64"/>
      <c r="C480" s="16" t="s">
        <v>19</v>
      </c>
      <c r="D480" s="17">
        <v>0</v>
      </c>
      <c r="E480" s="17">
        <v>0</v>
      </c>
      <c r="F480" s="17">
        <v>0</v>
      </c>
      <c r="G480" s="17">
        <v>0</v>
      </c>
      <c r="H480" s="17">
        <v>0</v>
      </c>
      <c r="I480" s="13">
        <v>0</v>
      </c>
      <c r="J480" s="13">
        <v>0</v>
      </c>
      <c r="K480" s="13">
        <v>0</v>
      </c>
    </row>
    <row r="481" spans="1:11" ht="31.5">
      <c r="A481" s="64"/>
      <c r="B481" s="64"/>
      <c r="C481" s="16" t="s">
        <v>20</v>
      </c>
      <c r="D481" s="17">
        <v>0</v>
      </c>
      <c r="E481" s="17">
        <v>0</v>
      </c>
      <c r="F481" s="17">
        <v>0</v>
      </c>
      <c r="G481" s="17">
        <v>0</v>
      </c>
      <c r="H481" s="17">
        <v>0</v>
      </c>
      <c r="I481" s="13">
        <v>0</v>
      </c>
      <c r="J481" s="13">
        <v>0</v>
      </c>
      <c r="K481" s="13">
        <v>0</v>
      </c>
    </row>
    <row r="482" spans="1:11" ht="31.5">
      <c r="A482" s="64"/>
      <c r="B482" s="64"/>
      <c r="C482" s="16" t="s">
        <v>106</v>
      </c>
      <c r="D482" s="17">
        <v>0</v>
      </c>
      <c r="E482" s="17">
        <v>0</v>
      </c>
      <c r="F482" s="17">
        <v>0</v>
      </c>
      <c r="G482" s="17">
        <v>0</v>
      </c>
      <c r="H482" s="17">
        <v>0</v>
      </c>
      <c r="I482" s="13">
        <v>0</v>
      </c>
      <c r="J482" s="13">
        <v>0</v>
      </c>
      <c r="K482" s="13">
        <v>0</v>
      </c>
    </row>
    <row r="483" spans="1:11" ht="47.25">
      <c r="A483" s="65"/>
      <c r="B483" s="65"/>
      <c r="C483" s="16" t="s">
        <v>22</v>
      </c>
      <c r="D483" s="17">
        <v>0</v>
      </c>
      <c r="E483" s="17">
        <v>0</v>
      </c>
      <c r="F483" s="17">
        <v>0</v>
      </c>
      <c r="G483" s="17">
        <v>0</v>
      </c>
      <c r="H483" s="17">
        <v>0</v>
      </c>
      <c r="I483" s="13">
        <v>0</v>
      </c>
      <c r="J483" s="13">
        <v>0</v>
      </c>
      <c r="K483" s="13">
        <v>0</v>
      </c>
    </row>
    <row r="484" spans="1:11">
      <c r="A484" s="66" t="s">
        <v>121</v>
      </c>
      <c r="B484" s="62" t="s">
        <v>122</v>
      </c>
      <c r="C484" s="16" t="s">
        <v>18</v>
      </c>
      <c r="D484" s="17">
        <f>D485+D486+D487+D488</f>
        <v>25</v>
      </c>
      <c r="E484" s="17">
        <f>E485+E486+E487+E488</f>
        <v>25</v>
      </c>
      <c r="F484" s="17">
        <f>F485+F486+F487+F488</f>
        <v>0</v>
      </c>
      <c r="G484" s="17">
        <f>G485+G486+G487+G488</f>
        <v>0</v>
      </c>
      <c r="H484" s="17">
        <f>H485+H486+H487+H488</f>
        <v>0</v>
      </c>
      <c r="I484" s="13">
        <f>G484/D484*100</f>
        <v>0</v>
      </c>
      <c r="J484" s="13">
        <f>G484/E484*100</f>
        <v>0</v>
      </c>
      <c r="K484" s="13">
        <v>0</v>
      </c>
    </row>
    <row r="485" spans="1:11" ht="31.5">
      <c r="A485" s="66"/>
      <c r="B485" s="62"/>
      <c r="C485" s="16" t="s">
        <v>19</v>
      </c>
      <c r="D485" s="17">
        <f t="shared" ref="D485:H488" si="41">D491</f>
        <v>25</v>
      </c>
      <c r="E485" s="17">
        <f t="shared" si="41"/>
        <v>25</v>
      </c>
      <c r="F485" s="17">
        <f t="shared" si="41"/>
        <v>0</v>
      </c>
      <c r="G485" s="17">
        <f t="shared" si="41"/>
        <v>0</v>
      </c>
      <c r="H485" s="17">
        <f t="shared" si="41"/>
        <v>0</v>
      </c>
      <c r="I485" s="13">
        <f>G485/D485*100</f>
        <v>0</v>
      </c>
      <c r="J485" s="13">
        <f>G485/E485*100</f>
        <v>0</v>
      </c>
      <c r="K485" s="13">
        <v>0</v>
      </c>
    </row>
    <row r="486" spans="1:11" ht="47.25">
      <c r="A486" s="66"/>
      <c r="B486" s="62"/>
      <c r="C486" s="16" t="s">
        <v>35</v>
      </c>
      <c r="D486" s="17">
        <f t="shared" si="41"/>
        <v>0</v>
      </c>
      <c r="E486" s="17">
        <f t="shared" si="41"/>
        <v>0</v>
      </c>
      <c r="F486" s="17">
        <f t="shared" si="41"/>
        <v>0</v>
      </c>
      <c r="G486" s="17">
        <f t="shared" si="41"/>
        <v>0</v>
      </c>
      <c r="H486" s="17">
        <f t="shared" si="41"/>
        <v>0</v>
      </c>
      <c r="I486" s="13">
        <v>0</v>
      </c>
      <c r="J486" s="13">
        <v>0</v>
      </c>
      <c r="K486" s="13">
        <v>0</v>
      </c>
    </row>
    <row r="487" spans="1:11" ht="47.25">
      <c r="A487" s="66"/>
      <c r="B487" s="62"/>
      <c r="C487" s="16" t="s">
        <v>21</v>
      </c>
      <c r="D487" s="17">
        <f t="shared" si="41"/>
        <v>0</v>
      </c>
      <c r="E487" s="17">
        <f t="shared" si="41"/>
        <v>0</v>
      </c>
      <c r="F487" s="17">
        <f t="shared" si="41"/>
        <v>0</v>
      </c>
      <c r="G487" s="17">
        <f t="shared" si="41"/>
        <v>0</v>
      </c>
      <c r="H487" s="17">
        <f t="shared" si="41"/>
        <v>0</v>
      </c>
      <c r="I487" s="13">
        <v>0</v>
      </c>
      <c r="J487" s="13">
        <v>0</v>
      </c>
      <c r="K487" s="13">
        <v>0</v>
      </c>
    </row>
    <row r="488" spans="1:11" ht="47.25">
      <c r="A488" s="66"/>
      <c r="B488" s="62"/>
      <c r="C488" s="16" t="s">
        <v>22</v>
      </c>
      <c r="D488" s="17">
        <f t="shared" si="41"/>
        <v>0</v>
      </c>
      <c r="E488" s="17">
        <f t="shared" si="41"/>
        <v>0</v>
      </c>
      <c r="F488" s="17">
        <f t="shared" si="41"/>
        <v>0</v>
      </c>
      <c r="G488" s="17">
        <f t="shared" si="41"/>
        <v>0</v>
      </c>
      <c r="H488" s="17">
        <f t="shared" si="41"/>
        <v>0</v>
      </c>
      <c r="I488" s="13">
        <v>0</v>
      </c>
      <c r="J488" s="13">
        <v>0</v>
      </c>
      <c r="K488" s="13">
        <v>0</v>
      </c>
    </row>
    <row r="489" spans="1:11">
      <c r="A489" s="66"/>
      <c r="B489" s="67" t="s">
        <v>23</v>
      </c>
      <c r="C489" s="68"/>
      <c r="D489" s="68"/>
      <c r="E489" s="68"/>
      <c r="F489" s="68"/>
      <c r="G489" s="68"/>
      <c r="H489" s="68"/>
      <c r="I489" s="68"/>
      <c r="J489" s="68"/>
      <c r="K489" s="69"/>
    </row>
    <row r="490" spans="1:11">
      <c r="A490" s="66"/>
      <c r="B490" s="62" t="s">
        <v>25</v>
      </c>
      <c r="C490" s="16" t="s">
        <v>18</v>
      </c>
      <c r="D490" s="17">
        <f>D491+D492+D493+D494</f>
        <v>25</v>
      </c>
      <c r="E490" s="17">
        <f>E491+E492+E493+E494</f>
        <v>25</v>
      </c>
      <c r="F490" s="17">
        <f>F491+F492+F493+F494</f>
        <v>0</v>
      </c>
      <c r="G490" s="17">
        <f>G491+G492+G493+G494</f>
        <v>0</v>
      </c>
      <c r="H490" s="17">
        <f>H491+H492+H493+H494</f>
        <v>0</v>
      </c>
      <c r="I490" s="13">
        <f>G490/D490*100</f>
        <v>0</v>
      </c>
      <c r="J490" s="13">
        <f>G490/E490*100</f>
        <v>0</v>
      </c>
      <c r="K490" s="13">
        <v>0</v>
      </c>
    </row>
    <row r="491" spans="1:11" ht="31.5">
      <c r="A491" s="66"/>
      <c r="B491" s="62"/>
      <c r="C491" s="16" t="s">
        <v>19</v>
      </c>
      <c r="D491" s="17">
        <f>D496+D501</f>
        <v>25</v>
      </c>
      <c r="E491" s="17">
        <f>E496+E501</f>
        <v>25</v>
      </c>
      <c r="F491" s="17">
        <f>F496+F501</f>
        <v>0</v>
      </c>
      <c r="G491" s="17">
        <f>G496+G501</f>
        <v>0</v>
      </c>
      <c r="H491" s="17">
        <f>H496+H501</f>
        <v>0</v>
      </c>
      <c r="I491" s="13">
        <f>G491/D491*100</f>
        <v>0</v>
      </c>
      <c r="J491" s="13">
        <f>G491/E491*100</f>
        <v>0</v>
      </c>
      <c r="K491" s="13">
        <v>0</v>
      </c>
    </row>
    <row r="492" spans="1:11" ht="47.25">
      <c r="A492" s="66"/>
      <c r="B492" s="62"/>
      <c r="C492" s="16" t="s">
        <v>35</v>
      </c>
      <c r="D492" s="17">
        <f t="shared" ref="D492:H494" si="42">D497+D502</f>
        <v>0</v>
      </c>
      <c r="E492" s="17">
        <f t="shared" si="42"/>
        <v>0</v>
      </c>
      <c r="F492" s="17">
        <f t="shared" si="42"/>
        <v>0</v>
      </c>
      <c r="G492" s="17">
        <f t="shared" si="42"/>
        <v>0</v>
      </c>
      <c r="H492" s="17">
        <f t="shared" si="42"/>
        <v>0</v>
      </c>
      <c r="I492" s="13">
        <v>0</v>
      </c>
      <c r="J492" s="13">
        <v>0</v>
      </c>
      <c r="K492" s="13">
        <v>0</v>
      </c>
    </row>
    <row r="493" spans="1:11" ht="47.25">
      <c r="A493" s="66"/>
      <c r="B493" s="62"/>
      <c r="C493" s="16" t="s">
        <v>21</v>
      </c>
      <c r="D493" s="17">
        <f t="shared" si="42"/>
        <v>0</v>
      </c>
      <c r="E493" s="17">
        <f t="shared" si="42"/>
        <v>0</v>
      </c>
      <c r="F493" s="17">
        <f>F498+F503</f>
        <v>0</v>
      </c>
      <c r="G493" s="17">
        <f>G498+G503</f>
        <v>0</v>
      </c>
      <c r="H493" s="17">
        <f>H498+H503</f>
        <v>0</v>
      </c>
      <c r="I493" s="13">
        <v>0</v>
      </c>
      <c r="J493" s="13">
        <v>0</v>
      </c>
      <c r="K493" s="13">
        <v>0</v>
      </c>
    </row>
    <row r="494" spans="1:11" ht="47.25">
      <c r="A494" s="66"/>
      <c r="B494" s="62"/>
      <c r="C494" s="16" t="s">
        <v>22</v>
      </c>
      <c r="D494" s="17">
        <f t="shared" si="42"/>
        <v>0</v>
      </c>
      <c r="E494" s="17">
        <f t="shared" si="42"/>
        <v>0</v>
      </c>
      <c r="F494" s="17">
        <f t="shared" si="42"/>
        <v>0</v>
      </c>
      <c r="G494" s="17">
        <f t="shared" si="42"/>
        <v>0</v>
      </c>
      <c r="H494" s="17">
        <f t="shared" si="42"/>
        <v>0</v>
      </c>
      <c r="I494" s="13">
        <v>0</v>
      </c>
      <c r="J494" s="13">
        <v>0</v>
      </c>
      <c r="K494" s="13">
        <v>0</v>
      </c>
    </row>
    <row r="495" spans="1:11">
      <c r="A495" s="63" t="s">
        <v>123</v>
      </c>
      <c r="B495" s="62" t="s">
        <v>25</v>
      </c>
      <c r="C495" s="16" t="s">
        <v>18</v>
      </c>
      <c r="D495" s="17">
        <f>D496+D497+D498+D499</f>
        <v>10</v>
      </c>
      <c r="E495" s="17">
        <f>E496+E497+E498+E499</f>
        <v>10</v>
      </c>
      <c r="F495" s="17">
        <f>F496+F497+F498+F499</f>
        <v>0</v>
      </c>
      <c r="G495" s="17">
        <f>G496+G497+G498+G499</f>
        <v>0</v>
      </c>
      <c r="H495" s="17">
        <f>H496+H497+H498+H499</f>
        <v>0</v>
      </c>
      <c r="I495" s="13">
        <f>G495/D495*100</f>
        <v>0</v>
      </c>
      <c r="J495" s="13">
        <f>G495/E495*100</f>
        <v>0</v>
      </c>
      <c r="K495" s="13">
        <v>0</v>
      </c>
    </row>
    <row r="496" spans="1:11" ht="31.5">
      <c r="A496" s="64"/>
      <c r="B496" s="62"/>
      <c r="C496" s="16" t="s">
        <v>19</v>
      </c>
      <c r="D496" s="17">
        <v>10</v>
      </c>
      <c r="E496" s="17">
        <v>10</v>
      </c>
      <c r="F496" s="17">
        <v>0</v>
      </c>
      <c r="G496" s="17">
        <v>0</v>
      </c>
      <c r="H496" s="17">
        <v>0</v>
      </c>
      <c r="I496" s="13">
        <f>G496/D496*100</f>
        <v>0</v>
      </c>
      <c r="J496" s="13">
        <f>G496/E496*100</f>
        <v>0</v>
      </c>
      <c r="K496" s="13">
        <v>0</v>
      </c>
    </row>
    <row r="497" spans="1:12" ht="47.25">
      <c r="A497" s="64"/>
      <c r="B497" s="62"/>
      <c r="C497" s="16" t="s">
        <v>35</v>
      </c>
      <c r="D497" s="17">
        <v>0</v>
      </c>
      <c r="E497" s="17">
        <v>0</v>
      </c>
      <c r="F497" s="17">
        <v>0</v>
      </c>
      <c r="G497" s="17">
        <v>0</v>
      </c>
      <c r="H497" s="17">
        <v>0</v>
      </c>
      <c r="I497" s="13">
        <v>0</v>
      </c>
      <c r="J497" s="13">
        <v>0</v>
      </c>
      <c r="K497" s="13">
        <v>0</v>
      </c>
    </row>
    <row r="498" spans="1:12" ht="47.25">
      <c r="A498" s="64"/>
      <c r="B498" s="62"/>
      <c r="C498" s="16" t="s">
        <v>21</v>
      </c>
      <c r="D498" s="17">
        <v>0</v>
      </c>
      <c r="E498" s="17">
        <v>0</v>
      </c>
      <c r="F498" s="17">
        <v>0</v>
      </c>
      <c r="G498" s="17">
        <v>0</v>
      </c>
      <c r="H498" s="17">
        <v>0</v>
      </c>
      <c r="I498" s="13">
        <v>0</v>
      </c>
      <c r="J498" s="13">
        <v>0</v>
      </c>
      <c r="K498" s="13">
        <v>0</v>
      </c>
    </row>
    <row r="499" spans="1:12" ht="47.25">
      <c r="A499" s="65"/>
      <c r="B499" s="62"/>
      <c r="C499" s="16" t="s">
        <v>22</v>
      </c>
      <c r="D499" s="17">
        <v>0</v>
      </c>
      <c r="E499" s="17">
        <v>0</v>
      </c>
      <c r="F499" s="17">
        <v>0</v>
      </c>
      <c r="G499" s="17">
        <v>0</v>
      </c>
      <c r="H499" s="17">
        <v>0</v>
      </c>
      <c r="I499" s="13">
        <v>0</v>
      </c>
      <c r="J499" s="13">
        <v>0</v>
      </c>
      <c r="K499" s="13">
        <v>0</v>
      </c>
    </row>
    <row r="500" spans="1:12">
      <c r="A500" s="63" t="s">
        <v>124</v>
      </c>
      <c r="B500" s="62" t="s">
        <v>25</v>
      </c>
      <c r="C500" s="16" t="s">
        <v>18</v>
      </c>
      <c r="D500" s="17">
        <f>D501+D502+D503+D504</f>
        <v>15</v>
      </c>
      <c r="E500" s="17">
        <f>E501+E502+E503+E504</f>
        <v>15</v>
      </c>
      <c r="F500" s="17">
        <f>F501+F502+F503+F504</f>
        <v>0</v>
      </c>
      <c r="G500" s="17">
        <f>G501+G502+G503+G504</f>
        <v>0</v>
      </c>
      <c r="H500" s="17">
        <f>H501+H502+H503+H504</f>
        <v>0</v>
      </c>
      <c r="I500" s="13">
        <f>G500/D500*100</f>
        <v>0</v>
      </c>
      <c r="J500" s="13">
        <f>G500/E500*100</f>
        <v>0</v>
      </c>
      <c r="K500" s="13">
        <v>0</v>
      </c>
    </row>
    <row r="501" spans="1:12" ht="31.5">
      <c r="A501" s="64"/>
      <c r="B501" s="62"/>
      <c r="C501" s="16" t="s">
        <v>19</v>
      </c>
      <c r="D501" s="17">
        <v>15</v>
      </c>
      <c r="E501" s="17">
        <v>15</v>
      </c>
      <c r="F501" s="17">
        <v>0</v>
      </c>
      <c r="G501" s="17">
        <v>0</v>
      </c>
      <c r="H501" s="17">
        <v>0</v>
      </c>
      <c r="I501" s="13">
        <f>G501/D501*100</f>
        <v>0</v>
      </c>
      <c r="J501" s="13">
        <f>G501/E501*100</f>
        <v>0</v>
      </c>
      <c r="K501" s="13">
        <v>0</v>
      </c>
      <c r="L501" s="1">
        <v>0</v>
      </c>
    </row>
    <row r="502" spans="1:12" ht="47.25">
      <c r="A502" s="64"/>
      <c r="B502" s="62"/>
      <c r="C502" s="16" t="s">
        <v>35</v>
      </c>
      <c r="D502" s="17">
        <v>0</v>
      </c>
      <c r="E502" s="17">
        <v>0</v>
      </c>
      <c r="F502" s="17">
        <v>0</v>
      </c>
      <c r="G502" s="17">
        <v>0</v>
      </c>
      <c r="H502" s="17">
        <v>0</v>
      </c>
      <c r="I502" s="13">
        <v>0</v>
      </c>
      <c r="J502" s="13">
        <v>0</v>
      </c>
      <c r="K502" s="13">
        <v>0</v>
      </c>
    </row>
    <row r="503" spans="1:12" ht="47.25">
      <c r="A503" s="64"/>
      <c r="B503" s="62"/>
      <c r="C503" s="16" t="s">
        <v>21</v>
      </c>
      <c r="D503" s="17">
        <v>0</v>
      </c>
      <c r="E503" s="17">
        <v>0</v>
      </c>
      <c r="F503" s="17">
        <v>0</v>
      </c>
      <c r="G503" s="17">
        <v>0</v>
      </c>
      <c r="H503" s="17">
        <v>0</v>
      </c>
      <c r="I503" s="13">
        <v>0</v>
      </c>
      <c r="J503" s="13">
        <v>0</v>
      </c>
      <c r="K503" s="13">
        <v>0</v>
      </c>
    </row>
    <row r="504" spans="1:12" ht="47.25">
      <c r="A504" s="65"/>
      <c r="B504" s="62"/>
      <c r="C504" s="16" t="s">
        <v>22</v>
      </c>
      <c r="D504" s="17">
        <v>0</v>
      </c>
      <c r="E504" s="17">
        <v>0</v>
      </c>
      <c r="F504" s="17">
        <v>0</v>
      </c>
      <c r="G504" s="17">
        <v>0</v>
      </c>
      <c r="H504" s="17">
        <v>0</v>
      </c>
      <c r="I504" s="13">
        <v>0</v>
      </c>
      <c r="J504" s="13">
        <v>0</v>
      </c>
      <c r="K504" s="13">
        <v>0</v>
      </c>
    </row>
    <row r="505" spans="1:12">
      <c r="A505" s="66" t="s">
        <v>125</v>
      </c>
      <c r="B505" s="62" t="s">
        <v>104</v>
      </c>
      <c r="C505" s="16" t="s">
        <v>18</v>
      </c>
      <c r="D505" s="17">
        <f>D506+D507+D508+D509</f>
        <v>0</v>
      </c>
      <c r="E505" s="17">
        <f>E506+E507+E508+E509</f>
        <v>0</v>
      </c>
      <c r="F505" s="17">
        <f>F506+F507+F508+F509</f>
        <v>0</v>
      </c>
      <c r="G505" s="17">
        <f>G506+G507+G508+G509</f>
        <v>0</v>
      </c>
      <c r="H505" s="17">
        <f>H506+H507+H508+H509</f>
        <v>0</v>
      </c>
      <c r="I505" s="13">
        <v>0</v>
      </c>
      <c r="J505" s="13">
        <v>0</v>
      </c>
      <c r="K505" s="13">
        <v>0</v>
      </c>
    </row>
    <row r="506" spans="1:12" ht="31.5">
      <c r="A506" s="66"/>
      <c r="B506" s="62"/>
      <c r="C506" s="16" t="s">
        <v>19</v>
      </c>
      <c r="D506" s="17">
        <f>D512</f>
        <v>0</v>
      </c>
      <c r="E506" s="17">
        <f>E512</f>
        <v>0</v>
      </c>
      <c r="F506" s="17">
        <f>F512</f>
        <v>0</v>
      </c>
      <c r="G506" s="17">
        <f>G512</f>
        <v>0</v>
      </c>
      <c r="H506" s="17">
        <f>H512</f>
        <v>0</v>
      </c>
      <c r="I506" s="13">
        <v>0</v>
      </c>
      <c r="J506" s="13">
        <v>0</v>
      </c>
      <c r="K506" s="13">
        <v>0</v>
      </c>
    </row>
    <row r="507" spans="1:12" ht="47.25">
      <c r="A507" s="66"/>
      <c r="B507" s="62"/>
      <c r="C507" s="16" t="s">
        <v>35</v>
      </c>
      <c r="D507" s="17">
        <f t="shared" ref="D507:H509" si="43">D513</f>
        <v>0</v>
      </c>
      <c r="E507" s="17">
        <f t="shared" si="43"/>
        <v>0</v>
      </c>
      <c r="F507" s="17">
        <f t="shared" si="43"/>
        <v>0</v>
      </c>
      <c r="G507" s="17">
        <f t="shared" si="43"/>
        <v>0</v>
      </c>
      <c r="H507" s="17">
        <f t="shared" si="43"/>
        <v>0</v>
      </c>
      <c r="I507" s="13">
        <v>0</v>
      </c>
      <c r="J507" s="13">
        <v>0</v>
      </c>
      <c r="K507" s="13">
        <v>0</v>
      </c>
    </row>
    <row r="508" spans="1:12" ht="47.25">
      <c r="A508" s="66"/>
      <c r="B508" s="62"/>
      <c r="C508" s="16" t="s">
        <v>21</v>
      </c>
      <c r="D508" s="17">
        <f t="shared" si="43"/>
        <v>0</v>
      </c>
      <c r="E508" s="17">
        <f t="shared" si="43"/>
        <v>0</v>
      </c>
      <c r="F508" s="17">
        <f t="shared" si="43"/>
        <v>0</v>
      </c>
      <c r="G508" s="17">
        <f t="shared" si="43"/>
        <v>0</v>
      </c>
      <c r="H508" s="17">
        <f t="shared" si="43"/>
        <v>0</v>
      </c>
      <c r="I508" s="13">
        <v>0</v>
      </c>
      <c r="J508" s="13">
        <v>0</v>
      </c>
      <c r="K508" s="13">
        <v>0</v>
      </c>
    </row>
    <row r="509" spans="1:12" ht="47.25">
      <c r="A509" s="66"/>
      <c r="B509" s="62"/>
      <c r="C509" s="16" t="s">
        <v>22</v>
      </c>
      <c r="D509" s="17">
        <f t="shared" si="43"/>
        <v>0</v>
      </c>
      <c r="E509" s="17">
        <f t="shared" si="43"/>
        <v>0</v>
      </c>
      <c r="F509" s="17">
        <f t="shared" si="43"/>
        <v>0</v>
      </c>
      <c r="G509" s="17">
        <f t="shared" si="43"/>
        <v>0</v>
      </c>
      <c r="H509" s="17">
        <f t="shared" si="43"/>
        <v>0</v>
      </c>
      <c r="I509" s="13">
        <v>0</v>
      </c>
      <c r="J509" s="13">
        <v>0</v>
      </c>
      <c r="K509" s="13">
        <v>0</v>
      </c>
    </row>
    <row r="510" spans="1:12">
      <c r="A510" s="66"/>
      <c r="B510" s="67" t="s">
        <v>23</v>
      </c>
      <c r="C510" s="68"/>
      <c r="D510" s="68"/>
      <c r="E510" s="68"/>
      <c r="F510" s="68"/>
      <c r="G510" s="68"/>
      <c r="H510" s="68"/>
      <c r="I510" s="68"/>
      <c r="J510" s="68"/>
      <c r="K510" s="69"/>
    </row>
    <row r="511" spans="1:12">
      <c r="A511" s="66"/>
      <c r="B511" s="62" t="s">
        <v>25</v>
      </c>
      <c r="C511" s="16" t="s">
        <v>18</v>
      </c>
      <c r="D511" s="17">
        <f>D512+D513+D514+D515</f>
        <v>0</v>
      </c>
      <c r="E511" s="17">
        <f>E512+E513+E514+E515</f>
        <v>0</v>
      </c>
      <c r="F511" s="17">
        <f>F512+F513+F514+F515</f>
        <v>0</v>
      </c>
      <c r="G511" s="17">
        <f>G512+G513+G514+G515</f>
        <v>0</v>
      </c>
      <c r="H511" s="17">
        <f>H512+H513+H514+H515</f>
        <v>0</v>
      </c>
      <c r="I511" s="55">
        <v>0</v>
      </c>
      <c r="J511" s="55">
        <v>0</v>
      </c>
      <c r="K511" s="55">
        <v>0</v>
      </c>
    </row>
    <row r="512" spans="1:12" ht="31.5">
      <c r="A512" s="66"/>
      <c r="B512" s="62"/>
      <c r="C512" s="16" t="s">
        <v>19</v>
      </c>
      <c r="D512" s="17">
        <f>D517</f>
        <v>0</v>
      </c>
      <c r="E512" s="17">
        <f>E517</f>
        <v>0</v>
      </c>
      <c r="F512" s="17">
        <f>F517</f>
        <v>0</v>
      </c>
      <c r="G512" s="17">
        <f>G517</f>
        <v>0</v>
      </c>
      <c r="H512" s="17">
        <f>H517</f>
        <v>0</v>
      </c>
      <c r="I512" s="20">
        <v>0</v>
      </c>
      <c r="J512" s="20">
        <v>0</v>
      </c>
      <c r="K512" s="20">
        <v>0</v>
      </c>
    </row>
    <row r="513" spans="1:11" ht="47.25">
      <c r="A513" s="66"/>
      <c r="B513" s="62"/>
      <c r="C513" s="16" t="s">
        <v>35</v>
      </c>
      <c r="D513" s="17">
        <v>0</v>
      </c>
      <c r="E513" s="17">
        <v>0</v>
      </c>
      <c r="F513" s="17">
        <v>0</v>
      </c>
      <c r="G513" s="17">
        <v>0</v>
      </c>
      <c r="H513" s="17">
        <v>0</v>
      </c>
      <c r="I513" s="13">
        <v>0</v>
      </c>
      <c r="J513" s="13">
        <v>0</v>
      </c>
      <c r="K513" s="13">
        <v>0</v>
      </c>
    </row>
    <row r="514" spans="1:11" ht="47.25">
      <c r="A514" s="66"/>
      <c r="B514" s="62"/>
      <c r="C514" s="16" t="s">
        <v>21</v>
      </c>
      <c r="D514" s="17">
        <v>0</v>
      </c>
      <c r="E514" s="17">
        <v>0</v>
      </c>
      <c r="F514" s="17">
        <v>0</v>
      </c>
      <c r="G514" s="17">
        <v>0</v>
      </c>
      <c r="H514" s="17">
        <v>0</v>
      </c>
      <c r="I514" s="13">
        <v>0</v>
      </c>
      <c r="J514" s="13">
        <v>0</v>
      </c>
      <c r="K514" s="13">
        <v>0</v>
      </c>
    </row>
    <row r="515" spans="1:11" ht="47.25">
      <c r="A515" s="66"/>
      <c r="B515" s="62"/>
      <c r="C515" s="16" t="s">
        <v>22</v>
      </c>
      <c r="D515" s="17">
        <v>0</v>
      </c>
      <c r="E515" s="17">
        <v>0</v>
      </c>
      <c r="F515" s="17">
        <v>0</v>
      </c>
      <c r="G515" s="17">
        <v>0</v>
      </c>
      <c r="H515" s="17">
        <v>0</v>
      </c>
      <c r="I515" s="13">
        <v>0</v>
      </c>
      <c r="J515" s="13">
        <v>0</v>
      </c>
      <c r="K515" s="13">
        <v>0</v>
      </c>
    </row>
    <row r="516" spans="1:11">
      <c r="A516" s="59" t="s">
        <v>126</v>
      </c>
      <c r="B516" s="62" t="s">
        <v>25</v>
      </c>
      <c r="C516" s="16" t="s">
        <v>18</v>
      </c>
      <c r="D516" s="17">
        <f>D517+D518+D519+D520</f>
        <v>0</v>
      </c>
      <c r="E516" s="17">
        <f>E517+E518+E519+E520</f>
        <v>0</v>
      </c>
      <c r="F516" s="17">
        <f>F517+F518+F519+F520</f>
        <v>0</v>
      </c>
      <c r="G516" s="17">
        <f>G517+G518+G519+G520</f>
        <v>0</v>
      </c>
      <c r="H516" s="17">
        <f>H517+H518+H519+H520</f>
        <v>0</v>
      </c>
      <c r="I516" s="13">
        <v>0</v>
      </c>
      <c r="J516" s="13">
        <v>0</v>
      </c>
      <c r="K516" s="13">
        <v>0</v>
      </c>
    </row>
    <row r="517" spans="1:11" ht="31.5">
      <c r="A517" s="60"/>
      <c r="B517" s="62"/>
      <c r="C517" s="16" t="s">
        <v>19</v>
      </c>
      <c r="D517" s="17">
        <v>0</v>
      </c>
      <c r="E517" s="17">
        <v>0</v>
      </c>
      <c r="F517" s="17">
        <f>100-100</f>
        <v>0</v>
      </c>
      <c r="G517" s="17">
        <v>0</v>
      </c>
      <c r="H517" s="17">
        <v>0</v>
      </c>
      <c r="I517" s="20">
        <v>0</v>
      </c>
      <c r="J517" s="20">
        <v>0</v>
      </c>
      <c r="K517" s="20">
        <v>0</v>
      </c>
    </row>
    <row r="518" spans="1:11" ht="47.25">
      <c r="A518" s="60"/>
      <c r="B518" s="62"/>
      <c r="C518" s="16" t="s">
        <v>35</v>
      </c>
      <c r="D518" s="17">
        <v>0</v>
      </c>
      <c r="E518" s="17">
        <v>0</v>
      </c>
      <c r="F518" s="17">
        <v>0</v>
      </c>
      <c r="G518" s="17">
        <v>0</v>
      </c>
      <c r="H518" s="17">
        <v>0</v>
      </c>
      <c r="I518" s="20">
        <v>0</v>
      </c>
      <c r="J518" s="20">
        <v>0</v>
      </c>
      <c r="K518" s="20">
        <v>0</v>
      </c>
    </row>
    <row r="519" spans="1:11" ht="47.25">
      <c r="A519" s="60"/>
      <c r="B519" s="62"/>
      <c r="C519" s="16" t="s">
        <v>21</v>
      </c>
      <c r="D519" s="17">
        <v>0</v>
      </c>
      <c r="E519" s="17">
        <v>0</v>
      </c>
      <c r="F519" s="17">
        <v>0</v>
      </c>
      <c r="G519" s="17">
        <v>0</v>
      </c>
      <c r="H519" s="17">
        <v>0</v>
      </c>
      <c r="I519" s="20">
        <v>0</v>
      </c>
      <c r="J519" s="20">
        <v>0</v>
      </c>
      <c r="K519" s="20">
        <v>0</v>
      </c>
    </row>
    <row r="520" spans="1:11" ht="47.25">
      <c r="A520" s="61"/>
      <c r="B520" s="62"/>
      <c r="C520" s="16" t="s">
        <v>22</v>
      </c>
      <c r="D520" s="17">
        <v>0</v>
      </c>
      <c r="E520" s="17">
        <v>0</v>
      </c>
      <c r="F520" s="17">
        <v>0</v>
      </c>
      <c r="G520" s="17">
        <v>0</v>
      </c>
      <c r="H520" s="17">
        <v>0</v>
      </c>
      <c r="I520" s="20">
        <v>0</v>
      </c>
      <c r="J520" s="20">
        <v>0</v>
      </c>
      <c r="K520" s="20">
        <v>0</v>
      </c>
    </row>
  </sheetData>
  <mergeCells count="190">
    <mergeCell ref="A2:K2"/>
    <mergeCell ref="A3:K3"/>
    <mergeCell ref="A4:F4"/>
    <mergeCell ref="I5:K5"/>
    <mergeCell ref="A6:A7"/>
    <mergeCell ref="B6:B7"/>
    <mergeCell ref="C6:C7"/>
    <mergeCell ref="D6:D7"/>
    <mergeCell ref="E6:E7"/>
    <mergeCell ref="F6:F7"/>
    <mergeCell ref="A35:A60"/>
    <mergeCell ref="B35:B39"/>
    <mergeCell ref="B40:K40"/>
    <mergeCell ref="B41:B45"/>
    <mergeCell ref="B46:B50"/>
    <mergeCell ref="B51:B55"/>
    <mergeCell ref="B56:B60"/>
    <mergeCell ref="G6:G7"/>
    <mergeCell ref="H6:H7"/>
    <mergeCell ref="I6:K6"/>
    <mergeCell ref="A9:A34"/>
    <mergeCell ref="B9:B13"/>
    <mergeCell ref="B14:F14"/>
    <mergeCell ref="B15:B19"/>
    <mergeCell ref="B20:B24"/>
    <mergeCell ref="B25:B29"/>
    <mergeCell ref="B30:B34"/>
    <mergeCell ref="A83:A87"/>
    <mergeCell ref="B83:B87"/>
    <mergeCell ref="A88:A92"/>
    <mergeCell ref="B88:B92"/>
    <mergeCell ref="A93:A97"/>
    <mergeCell ref="B93:B97"/>
    <mergeCell ref="A61:F61"/>
    <mergeCell ref="A62:A82"/>
    <mergeCell ref="B62:B66"/>
    <mergeCell ref="B67:K67"/>
    <mergeCell ref="B68:B72"/>
    <mergeCell ref="B73:B77"/>
    <mergeCell ref="B78:B82"/>
    <mergeCell ref="A113:A138"/>
    <mergeCell ref="B113:B117"/>
    <mergeCell ref="B118:K118"/>
    <mergeCell ref="B119:B123"/>
    <mergeCell ref="B124:B128"/>
    <mergeCell ref="B129:B133"/>
    <mergeCell ref="B134:B138"/>
    <mergeCell ref="A98:A102"/>
    <mergeCell ref="B98:B102"/>
    <mergeCell ref="A103:A107"/>
    <mergeCell ref="B103:B107"/>
    <mergeCell ref="A108:A112"/>
    <mergeCell ref="B108:B112"/>
    <mergeCell ref="A154:A158"/>
    <mergeCell ref="B154:B158"/>
    <mergeCell ref="A159:A163"/>
    <mergeCell ref="B159:B163"/>
    <mergeCell ref="A164:A168"/>
    <mergeCell ref="B164:B168"/>
    <mergeCell ref="A139:A143"/>
    <mergeCell ref="B139:B143"/>
    <mergeCell ref="A144:A148"/>
    <mergeCell ref="B144:B148"/>
    <mergeCell ref="A149:A153"/>
    <mergeCell ref="B149:B153"/>
    <mergeCell ref="A184:A188"/>
    <mergeCell ref="B184:B188"/>
    <mergeCell ref="A189:A193"/>
    <mergeCell ref="B189:B193"/>
    <mergeCell ref="A194:A198"/>
    <mergeCell ref="B194:B198"/>
    <mergeCell ref="A169:A173"/>
    <mergeCell ref="B169:B173"/>
    <mergeCell ref="A174:A178"/>
    <mergeCell ref="B174:B178"/>
    <mergeCell ref="A179:A183"/>
    <mergeCell ref="B179:B183"/>
    <mergeCell ref="A225:A229"/>
    <mergeCell ref="B225:B229"/>
    <mergeCell ref="A230:A234"/>
    <mergeCell ref="B230:B234"/>
    <mergeCell ref="A235:A239"/>
    <mergeCell ref="B235:B239"/>
    <mergeCell ref="A199:A224"/>
    <mergeCell ref="B199:B203"/>
    <mergeCell ref="B204:K204"/>
    <mergeCell ref="B205:B209"/>
    <mergeCell ref="B210:B214"/>
    <mergeCell ref="B215:B219"/>
    <mergeCell ref="B220:B224"/>
    <mergeCell ref="A255:A259"/>
    <mergeCell ref="B255:B259"/>
    <mergeCell ref="A260:A264"/>
    <mergeCell ref="B260:B264"/>
    <mergeCell ref="A265:A269"/>
    <mergeCell ref="B265:B269"/>
    <mergeCell ref="A240:A244"/>
    <mergeCell ref="B240:B244"/>
    <mergeCell ref="A245:A249"/>
    <mergeCell ref="B245:B249"/>
    <mergeCell ref="A250:A254"/>
    <mergeCell ref="B250:B254"/>
    <mergeCell ref="A285:A305"/>
    <mergeCell ref="B285:B289"/>
    <mergeCell ref="B290:K290"/>
    <mergeCell ref="B291:B295"/>
    <mergeCell ref="B296:B300"/>
    <mergeCell ref="B301:B305"/>
    <mergeCell ref="A270:A274"/>
    <mergeCell ref="B270:B274"/>
    <mergeCell ref="A275:A279"/>
    <mergeCell ref="B275:B279"/>
    <mergeCell ref="A280:A284"/>
    <mergeCell ref="B280:B284"/>
    <mergeCell ref="A321:A325"/>
    <mergeCell ref="B321:B325"/>
    <mergeCell ref="A326:A346"/>
    <mergeCell ref="B326:B330"/>
    <mergeCell ref="B331:F331"/>
    <mergeCell ref="B332:B336"/>
    <mergeCell ref="B337:B341"/>
    <mergeCell ref="B342:B346"/>
    <mergeCell ref="A306:A310"/>
    <mergeCell ref="B306:B310"/>
    <mergeCell ref="A311:A315"/>
    <mergeCell ref="B311:B315"/>
    <mergeCell ref="A316:A320"/>
    <mergeCell ref="B316:B320"/>
    <mergeCell ref="A362:A387"/>
    <mergeCell ref="B362:B366"/>
    <mergeCell ref="B367:F367"/>
    <mergeCell ref="B368:B372"/>
    <mergeCell ref="B373:B377"/>
    <mergeCell ref="B378:B382"/>
    <mergeCell ref="B383:B387"/>
    <mergeCell ref="A347:A351"/>
    <mergeCell ref="B347:B351"/>
    <mergeCell ref="A352:A356"/>
    <mergeCell ref="B352:B356"/>
    <mergeCell ref="A357:A361"/>
    <mergeCell ref="B357:B361"/>
    <mergeCell ref="A414:A418"/>
    <mergeCell ref="B414:B418"/>
    <mergeCell ref="A419:A423"/>
    <mergeCell ref="B419:B423"/>
    <mergeCell ref="A424:A428"/>
    <mergeCell ref="B424:B428"/>
    <mergeCell ref="A388:A413"/>
    <mergeCell ref="B388:B392"/>
    <mergeCell ref="B393:F393"/>
    <mergeCell ref="B394:B398"/>
    <mergeCell ref="B399:B403"/>
    <mergeCell ref="B404:B408"/>
    <mergeCell ref="B409:B413"/>
    <mergeCell ref="A444:A448"/>
    <mergeCell ref="B444:B448"/>
    <mergeCell ref="A449:A453"/>
    <mergeCell ref="B449:B453"/>
    <mergeCell ref="A454:A458"/>
    <mergeCell ref="B454:B458"/>
    <mergeCell ref="A429:A433"/>
    <mergeCell ref="B429:B433"/>
    <mergeCell ref="A434:A438"/>
    <mergeCell ref="B434:B438"/>
    <mergeCell ref="A439:A443"/>
    <mergeCell ref="B439:B443"/>
    <mergeCell ref="A474:A478"/>
    <mergeCell ref="B474:B478"/>
    <mergeCell ref="A479:A483"/>
    <mergeCell ref="B479:B483"/>
    <mergeCell ref="A484:A494"/>
    <mergeCell ref="B484:B488"/>
    <mergeCell ref="B489:K489"/>
    <mergeCell ref="B490:B494"/>
    <mergeCell ref="A459:A463"/>
    <mergeCell ref="B459:B463"/>
    <mergeCell ref="A464:A468"/>
    <mergeCell ref="B464:B468"/>
    <mergeCell ref="A469:A473"/>
    <mergeCell ref="B469:B473"/>
    <mergeCell ref="A516:A520"/>
    <mergeCell ref="B516:B520"/>
    <mergeCell ref="A495:A499"/>
    <mergeCell ref="B495:B499"/>
    <mergeCell ref="A500:A504"/>
    <mergeCell ref="B500:B504"/>
    <mergeCell ref="A505:A515"/>
    <mergeCell ref="B505:B509"/>
    <mergeCell ref="B510:K510"/>
    <mergeCell ref="B511:B5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1"/>
  <sheetViews>
    <sheetView tabSelected="1" topLeftCell="A793" zoomScale="80" zoomScaleNormal="80" workbookViewId="0">
      <selection sqref="A1:XFD1048576"/>
    </sheetView>
  </sheetViews>
  <sheetFormatPr defaultColWidth="16.85546875" defaultRowHeight="15"/>
  <cols>
    <col min="1" max="1" width="18.28515625" style="52" customWidth="1"/>
    <col min="2" max="2" width="16.85546875" style="53"/>
    <col min="3" max="8" width="16.85546875" style="54"/>
    <col min="9" max="10" width="16.85546875" style="52"/>
    <col min="11" max="16384" width="16.85546875" style="23"/>
  </cols>
  <sheetData>
    <row r="1" spans="1:11" s="21" customFormat="1">
      <c r="A1" s="203"/>
      <c r="B1" s="203"/>
      <c r="C1" s="203"/>
      <c r="D1" s="203"/>
      <c r="E1" s="203"/>
      <c r="F1" s="203"/>
      <c r="G1" s="57"/>
      <c r="I1" s="22"/>
      <c r="J1" s="22"/>
    </row>
    <row r="2" spans="1:11">
      <c r="A2" s="204" t="s">
        <v>127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>
      <c r="A3" s="205" t="s">
        <v>128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</row>
    <row r="4" spans="1:11" ht="15" customHeight="1">
      <c r="A4" s="205" t="s">
        <v>129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</row>
    <row r="5" spans="1:11">
      <c r="A5" s="24"/>
      <c r="B5" s="25"/>
      <c r="C5" s="26"/>
      <c r="D5" s="26"/>
      <c r="E5" s="26"/>
      <c r="F5" s="26"/>
      <c r="G5" s="26"/>
      <c r="H5" s="26"/>
      <c r="I5" s="27"/>
      <c r="J5" s="27"/>
      <c r="K5" s="28" t="s">
        <v>130</v>
      </c>
    </row>
    <row r="6" spans="1:11" ht="15" customHeight="1">
      <c r="A6" s="207" t="s">
        <v>4</v>
      </c>
      <c r="B6" s="209" t="s">
        <v>131</v>
      </c>
      <c r="C6" s="207" t="s">
        <v>132</v>
      </c>
      <c r="D6" s="207" t="s">
        <v>133</v>
      </c>
      <c r="E6" s="207" t="s">
        <v>134</v>
      </c>
      <c r="F6" s="207" t="s">
        <v>135</v>
      </c>
      <c r="G6" s="207" t="s">
        <v>10</v>
      </c>
      <c r="H6" s="207" t="s">
        <v>11</v>
      </c>
      <c r="I6" s="211" t="s">
        <v>136</v>
      </c>
      <c r="J6" s="211"/>
      <c r="K6" s="211"/>
    </row>
    <row r="7" spans="1:11" ht="15" customHeight="1">
      <c r="A7" s="207"/>
      <c r="B7" s="209"/>
      <c r="C7" s="207"/>
      <c r="D7" s="207"/>
      <c r="E7" s="207"/>
      <c r="F7" s="207"/>
      <c r="G7" s="207"/>
      <c r="H7" s="207"/>
      <c r="I7" s="159" t="s">
        <v>137</v>
      </c>
      <c r="J7" s="159" t="s">
        <v>138</v>
      </c>
      <c r="K7" s="159" t="s">
        <v>139</v>
      </c>
    </row>
    <row r="8" spans="1:11">
      <c r="A8" s="207"/>
      <c r="B8" s="209"/>
      <c r="C8" s="207"/>
      <c r="D8" s="207"/>
      <c r="E8" s="207"/>
      <c r="F8" s="207"/>
      <c r="G8" s="207"/>
      <c r="H8" s="207"/>
      <c r="I8" s="159"/>
      <c r="J8" s="159"/>
      <c r="K8" s="159"/>
    </row>
    <row r="9" spans="1:11">
      <c r="A9" s="208"/>
      <c r="B9" s="210"/>
      <c r="C9" s="208"/>
      <c r="D9" s="208"/>
      <c r="E9" s="208"/>
      <c r="F9" s="208"/>
      <c r="G9" s="208"/>
      <c r="H9" s="208"/>
      <c r="I9" s="160"/>
      <c r="J9" s="160"/>
      <c r="K9" s="160"/>
    </row>
    <row r="10" spans="1:11" ht="15" customHeight="1">
      <c r="A10" s="29">
        <v>1</v>
      </c>
      <c r="B10" s="29">
        <v>2</v>
      </c>
      <c r="C10" s="29">
        <v>3</v>
      </c>
      <c r="D10" s="29">
        <v>4</v>
      </c>
      <c r="E10" s="29">
        <v>5</v>
      </c>
      <c r="F10" s="29">
        <v>6</v>
      </c>
      <c r="G10" s="29">
        <v>7</v>
      </c>
      <c r="H10" s="29">
        <v>7</v>
      </c>
      <c r="I10" s="30">
        <v>8</v>
      </c>
      <c r="J10" s="30">
        <v>9</v>
      </c>
      <c r="K10" s="31">
        <v>10</v>
      </c>
    </row>
    <row r="11" spans="1:11" ht="15" customHeight="1">
      <c r="A11" s="117" t="s">
        <v>140</v>
      </c>
      <c r="B11" s="120"/>
      <c r="C11" s="32" t="s">
        <v>141</v>
      </c>
      <c r="D11" s="33">
        <f>D12+D14+D16+D17+D18</f>
        <v>1560373.7000000007</v>
      </c>
      <c r="E11" s="33">
        <f t="shared" ref="E11:H11" si="0">E12+E14+E16+E17+E18</f>
        <v>1644863.5000000005</v>
      </c>
      <c r="F11" s="33">
        <f t="shared" si="0"/>
        <v>1507045.5000000005</v>
      </c>
      <c r="G11" s="33">
        <f t="shared" si="0"/>
        <v>619758.70000000007</v>
      </c>
      <c r="H11" s="33">
        <f t="shared" si="0"/>
        <v>611290.70000000007</v>
      </c>
      <c r="I11" s="35">
        <f t="shared" ref="I11:I17" si="1">G11/D11*100</f>
        <v>39.718607151607323</v>
      </c>
      <c r="J11" s="35">
        <f>G11/E11*100</f>
        <v>37.678427419661261</v>
      </c>
      <c r="K11" s="35">
        <f>G11/E11*100</f>
        <v>37.678427419661261</v>
      </c>
    </row>
    <row r="12" spans="1:11" ht="30">
      <c r="A12" s="118"/>
      <c r="B12" s="121"/>
      <c r="C12" s="36" t="s">
        <v>19</v>
      </c>
      <c r="D12" s="37">
        <f>D21+D35+D42+D28+D64</f>
        <v>1235550.3000000005</v>
      </c>
      <c r="E12" s="37">
        <f t="shared" ref="E12:H15" si="2">E21+E35+E42+E28+E64</f>
        <v>1305122.7000000004</v>
      </c>
      <c r="F12" s="37">
        <f t="shared" si="2"/>
        <v>1167304.7000000004</v>
      </c>
      <c r="G12" s="37">
        <f t="shared" si="2"/>
        <v>610594.60000000009</v>
      </c>
      <c r="H12" s="37">
        <f t="shared" si="2"/>
        <v>605993.70000000007</v>
      </c>
      <c r="I12" s="35">
        <f t="shared" si="1"/>
        <v>49.418837905668418</v>
      </c>
      <c r="J12" s="35">
        <f>G12/E12*100</f>
        <v>46.784459422857324</v>
      </c>
      <c r="K12" s="35">
        <f>G12/E12*100</f>
        <v>46.784459422857324</v>
      </c>
    </row>
    <row r="13" spans="1:11" ht="75">
      <c r="A13" s="118"/>
      <c r="B13" s="121"/>
      <c r="C13" s="50" t="s">
        <v>142</v>
      </c>
      <c r="D13" s="37">
        <f>D22+D36+D43+D29+D65</f>
        <v>93776.900000000009</v>
      </c>
      <c r="E13" s="37">
        <f t="shared" si="2"/>
        <v>93346.8</v>
      </c>
      <c r="F13" s="37">
        <f t="shared" si="2"/>
        <v>93346.8</v>
      </c>
      <c r="G13" s="37">
        <f t="shared" si="2"/>
        <v>5241.0999999999995</v>
      </c>
      <c r="H13" s="37">
        <f t="shared" si="2"/>
        <v>1025.5</v>
      </c>
      <c r="I13" s="35">
        <f t="shared" si="1"/>
        <v>5.5889030240922857</v>
      </c>
      <c r="J13" s="35">
        <f>G13/E13*100</f>
        <v>5.6146541713267082</v>
      </c>
      <c r="K13" s="35">
        <f>G13/F13*100</f>
        <v>5.6146541713267082</v>
      </c>
    </row>
    <row r="14" spans="1:11" ht="45">
      <c r="A14" s="118"/>
      <c r="B14" s="121"/>
      <c r="C14" s="36" t="s">
        <v>35</v>
      </c>
      <c r="D14" s="37">
        <f>D23+D37+D44+D30+D66</f>
        <v>309740.79999999999</v>
      </c>
      <c r="E14" s="37">
        <f t="shared" si="2"/>
        <v>309740.79999999999</v>
      </c>
      <c r="F14" s="37">
        <f t="shared" si="2"/>
        <v>309740.79999999999</v>
      </c>
      <c r="G14" s="37">
        <f t="shared" si="2"/>
        <v>9164.1</v>
      </c>
      <c r="H14" s="37">
        <f t="shared" si="2"/>
        <v>5297</v>
      </c>
      <c r="I14" s="35">
        <f t="shared" si="1"/>
        <v>2.9586350910180386</v>
      </c>
      <c r="J14" s="35">
        <f>G14/E14*100</f>
        <v>2.9586350910180386</v>
      </c>
      <c r="K14" s="35">
        <f>G14/F14*100</f>
        <v>2.9586350910180386</v>
      </c>
    </row>
    <row r="15" spans="1:11" ht="75">
      <c r="A15" s="118"/>
      <c r="B15" s="121"/>
      <c r="C15" s="50" t="s">
        <v>143</v>
      </c>
      <c r="D15" s="37">
        <f>D24+D38+D45+D31+D67</f>
        <v>309740.79999999999</v>
      </c>
      <c r="E15" s="37">
        <f t="shared" si="2"/>
        <v>309740.79999999999</v>
      </c>
      <c r="F15" s="37">
        <f t="shared" si="2"/>
        <v>309740.79999999999</v>
      </c>
      <c r="G15" s="37">
        <f t="shared" si="2"/>
        <v>9164.1</v>
      </c>
      <c r="H15" s="37">
        <f t="shared" si="2"/>
        <v>5297</v>
      </c>
      <c r="I15" s="37">
        <f t="shared" si="1"/>
        <v>2.9586350910180386</v>
      </c>
      <c r="J15" s="35">
        <f>G15/E15*100</f>
        <v>2.9586350910180386</v>
      </c>
      <c r="K15" s="35">
        <f>G15/F15*100</f>
        <v>2.9586350910180386</v>
      </c>
    </row>
    <row r="16" spans="1:11" ht="45">
      <c r="A16" s="118"/>
      <c r="B16" s="121"/>
      <c r="C16" s="36" t="s">
        <v>21</v>
      </c>
      <c r="D16" s="37">
        <f>D54</f>
        <v>10082.6</v>
      </c>
      <c r="E16" s="37">
        <f t="shared" ref="E16:H16" si="3">E54</f>
        <v>0</v>
      </c>
      <c r="F16" s="37">
        <f t="shared" si="3"/>
        <v>0</v>
      </c>
      <c r="G16" s="37">
        <f t="shared" si="3"/>
        <v>0</v>
      </c>
      <c r="H16" s="37">
        <f t="shared" si="3"/>
        <v>0</v>
      </c>
      <c r="I16" s="35">
        <f t="shared" si="1"/>
        <v>0</v>
      </c>
      <c r="J16" s="35">
        <v>0</v>
      </c>
      <c r="K16" s="35">
        <v>0</v>
      </c>
    </row>
    <row r="17" spans="1:11" ht="45">
      <c r="A17" s="118"/>
      <c r="B17" s="121"/>
      <c r="C17" s="36" t="s">
        <v>22</v>
      </c>
      <c r="D17" s="37">
        <f>D62</f>
        <v>5000</v>
      </c>
      <c r="E17" s="37">
        <f t="shared" ref="E17:H17" si="4">E62</f>
        <v>0</v>
      </c>
      <c r="F17" s="37">
        <f t="shared" si="4"/>
        <v>0</v>
      </c>
      <c r="G17" s="37">
        <f t="shared" si="4"/>
        <v>0</v>
      </c>
      <c r="H17" s="37">
        <f t="shared" si="4"/>
        <v>0</v>
      </c>
      <c r="I17" s="35">
        <f t="shared" si="1"/>
        <v>0</v>
      </c>
      <c r="J17" s="35">
        <v>0</v>
      </c>
      <c r="K17" s="35">
        <v>0</v>
      </c>
    </row>
    <row r="18" spans="1:11" ht="120">
      <c r="A18" s="119"/>
      <c r="B18" s="122"/>
      <c r="C18" s="56" t="s">
        <v>276</v>
      </c>
      <c r="D18" s="37">
        <f>D48</f>
        <v>0</v>
      </c>
      <c r="E18" s="37">
        <f t="shared" ref="E18:H18" si="5">E48</f>
        <v>30000</v>
      </c>
      <c r="F18" s="37">
        <f t="shared" si="5"/>
        <v>30000</v>
      </c>
      <c r="G18" s="37">
        <f t="shared" si="5"/>
        <v>0</v>
      </c>
      <c r="H18" s="37">
        <f t="shared" si="5"/>
        <v>0</v>
      </c>
      <c r="I18" s="35">
        <v>0</v>
      </c>
      <c r="J18" s="35">
        <v>0</v>
      </c>
      <c r="K18" s="35">
        <v>0</v>
      </c>
    </row>
    <row r="19" spans="1:11" ht="15" customHeight="1">
      <c r="A19" s="39"/>
      <c r="B19" s="123" t="s">
        <v>23</v>
      </c>
      <c r="C19" s="124"/>
      <c r="D19" s="124"/>
      <c r="E19" s="124"/>
      <c r="F19" s="125"/>
      <c r="G19" s="58"/>
      <c r="H19" s="40"/>
      <c r="I19" s="35"/>
      <c r="J19" s="35"/>
      <c r="K19" s="35"/>
    </row>
    <row r="20" spans="1:11" ht="15" customHeight="1">
      <c r="A20" s="117"/>
      <c r="B20" s="102" t="s">
        <v>144</v>
      </c>
      <c r="C20" s="32" t="s">
        <v>141</v>
      </c>
      <c r="D20" s="33">
        <f>D21+D23+D25+D26</f>
        <v>1309547.9000000004</v>
      </c>
      <c r="E20" s="33">
        <f>E21+E23+E25+E26</f>
        <v>1374620.3000000003</v>
      </c>
      <c r="F20" s="33">
        <f>F21+F23+F25+F26</f>
        <v>1247513.8000000003</v>
      </c>
      <c r="G20" s="33">
        <f>G21+G23+G25+G26</f>
        <v>604593.10000000009</v>
      </c>
      <c r="H20" s="33">
        <f>H21+H23+H25+H26</f>
        <v>604593.10000000009</v>
      </c>
      <c r="I20" s="35">
        <f>G20/D20*100</f>
        <v>46.168078311606621</v>
      </c>
      <c r="J20" s="35">
        <f>G20/E20*100</f>
        <v>43.982552854777424</v>
      </c>
      <c r="K20" s="35">
        <f>G20/F20*100</f>
        <v>48.463840640480285</v>
      </c>
    </row>
    <row r="21" spans="1:11" ht="30">
      <c r="A21" s="118"/>
      <c r="B21" s="103"/>
      <c r="C21" s="36" t="s">
        <v>19</v>
      </c>
      <c r="D21" s="37">
        <f>D79+D579+D762</f>
        <v>1154326.6000000003</v>
      </c>
      <c r="E21" s="37">
        <f>E79+E579+E762</f>
        <v>1219399.0000000002</v>
      </c>
      <c r="F21" s="37">
        <f>F79+F579+F762</f>
        <v>1092292.5000000002</v>
      </c>
      <c r="G21" s="37">
        <f>G79+G579+G762</f>
        <v>600311.60000000009</v>
      </c>
      <c r="H21" s="37">
        <f>H79+H579+H762</f>
        <v>600311.60000000009</v>
      </c>
      <c r="I21" s="35">
        <f>G21/D21*100</f>
        <v>52.005350998582202</v>
      </c>
      <c r="J21" s="35">
        <f>G21/E21*100</f>
        <v>49.230120739807063</v>
      </c>
      <c r="K21" s="35">
        <f>G21/F21*100</f>
        <v>54.958868618067044</v>
      </c>
    </row>
    <row r="22" spans="1:11" ht="15" customHeight="1">
      <c r="A22" s="118"/>
      <c r="B22" s="103"/>
      <c r="C22" s="38" t="s">
        <v>142</v>
      </c>
      <c r="D22" s="37">
        <f t="shared" ref="D22:I22" si="6">D80+D526+D580+D763</f>
        <v>30197.200000000004</v>
      </c>
      <c r="E22" s="37">
        <f t="shared" si="6"/>
        <v>30197.200000000004</v>
      </c>
      <c r="F22" s="37">
        <f t="shared" si="6"/>
        <v>30197.200000000004</v>
      </c>
      <c r="G22" s="37">
        <f t="shared" si="6"/>
        <v>175.2</v>
      </c>
      <c r="H22" s="37">
        <f t="shared" si="6"/>
        <v>175.2</v>
      </c>
      <c r="I22" s="37">
        <f t="shared" si="6"/>
        <v>0.36445774784512619</v>
      </c>
      <c r="J22" s="35">
        <f>G22/E22*100</f>
        <v>0.58018624243307315</v>
      </c>
      <c r="K22" s="35">
        <f>G22/F22*100</f>
        <v>0.58018624243307315</v>
      </c>
    </row>
    <row r="23" spans="1:11" ht="15" customHeight="1">
      <c r="A23" s="118"/>
      <c r="B23" s="103"/>
      <c r="C23" s="36" t="s">
        <v>35</v>
      </c>
      <c r="D23" s="37">
        <f t="shared" ref="D23:H24" si="7">D81+D525+D581+D764</f>
        <v>155221.29999999999</v>
      </c>
      <c r="E23" s="37">
        <f t="shared" si="7"/>
        <v>155221.29999999999</v>
      </c>
      <c r="F23" s="37">
        <f t="shared" si="7"/>
        <v>155221.29999999999</v>
      </c>
      <c r="G23" s="37">
        <f t="shared" si="7"/>
        <v>4281.5</v>
      </c>
      <c r="H23" s="37">
        <f t="shared" si="7"/>
        <v>4281.5</v>
      </c>
      <c r="I23" s="35">
        <f>G23/D23*100</f>
        <v>2.7583198955298016</v>
      </c>
      <c r="J23" s="35">
        <f>G23/E23*100</f>
        <v>2.7583198955298016</v>
      </c>
      <c r="K23" s="35">
        <f>G23/F23*100</f>
        <v>2.7583198955298016</v>
      </c>
    </row>
    <row r="24" spans="1:11" ht="75">
      <c r="A24" s="118"/>
      <c r="B24" s="103"/>
      <c r="C24" s="38" t="s">
        <v>143</v>
      </c>
      <c r="D24" s="37">
        <f t="shared" si="7"/>
        <v>155221.29999999999</v>
      </c>
      <c r="E24" s="37">
        <f t="shared" si="7"/>
        <v>155221.29999999999</v>
      </c>
      <c r="F24" s="37">
        <f t="shared" si="7"/>
        <v>155221.29999999999</v>
      </c>
      <c r="G24" s="37">
        <f t="shared" si="7"/>
        <v>4281.5</v>
      </c>
      <c r="H24" s="37">
        <f t="shared" si="7"/>
        <v>4281.5</v>
      </c>
      <c r="I24" s="35">
        <f>G24/D24*100</f>
        <v>2.7583198955298016</v>
      </c>
      <c r="J24" s="35">
        <v>0</v>
      </c>
      <c r="K24" s="35">
        <v>0</v>
      </c>
    </row>
    <row r="25" spans="1:11" ht="45">
      <c r="A25" s="118"/>
      <c r="B25" s="103"/>
      <c r="C25" s="36" t="s">
        <v>21</v>
      </c>
      <c r="D25" s="37">
        <v>0</v>
      </c>
      <c r="E25" s="37">
        <v>0</v>
      </c>
      <c r="F25" s="37">
        <f>F83+F527</f>
        <v>0</v>
      </c>
      <c r="G25" s="37">
        <v>0</v>
      </c>
      <c r="H25" s="37">
        <v>0</v>
      </c>
      <c r="I25" s="35">
        <v>0</v>
      </c>
      <c r="J25" s="35">
        <v>0</v>
      </c>
      <c r="K25" s="35">
        <v>0</v>
      </c>
    </row>
    <row r="26" spans="1:11" ht="45">
      <c r="A26" s="118"/>
      <c r="B26" s="104"/>
      <c r="C26" s="36" t="s">
        <v>22</v>
      </c>
      <c r="D26" s="37">
        <v>0</v>
      </c>
      <c r="E26" s="37">
        <f>E76+E528</f>
        <v>0</v>
      </c>
      <c r="F26" s="37">
        <f>F76+F528</f>
        <v>0</v>
      </c>
      <c r="G26" s="37">
        <v>0</v>
      </c>
      <c r="H26" s="37">
        <v>0</v>
      </c>
      <c r="I26" s="35">
        <v>0</v>
      </c>
      <c r="J26" s="35">
        <v>0</v>
      </c>
      <c r="K26" s="35">
        <v>0</v>
      </c>
    </row>
    <row r="27" spans="1:11" ht="15" customHeight="1">
      <c r="A27" s="118"/>
      <c r="B27" s="126" t="s">
        <v>145</v>
      </c>
      <c r="C27" s="32" t="s">
        <v>141</v>
      </c>
      <c r="D27" s="33">
        <f>D28+D30+D32+D33</f>
        <v>3936.5</v>
      </c>
      <c r="E27" s="33">
        <f>E28+E30+E32+E33</f>
        <v>3936.5</v>
      </c>
      <c r="F27" s="33">
        <f>F28+F30+F32+F33</f>
        <v>725</v>
      </c>
      <c r="G27" s="33">
        <f>G28+G30+G32+G33</f>
        <v>362.1</v>
      </c>
      <c r="H27" s="33">
        <f>H28+H30+H32+H33</f>
        <v>362.1</v>
      </c>
      <c r="I27" s="35">
        <f>G27/D27*100</f>
        <v>9.1985266099326815</v>
      </c>
      <c r="J27" s="35">
        <f>G27/E27*100</f>
        <v>9.1985266099326815</v>
      </c>
      <c r="K27" s="35">
        <f>G27/F27*100</f>
        <v>49.944827586206905</v>
      </c>
    </row>
    <row r="28" spans="1:11" ht="30">
      <c r="A28" s="118"/>
      <c r="B28" s="127"/>
      <c r="C28" s="36" t="s">
        <v>19</v>
      </c>
      <c r="D28" s="37">
        <f>D523</f>
        <v>3936.5</v>
      </c>
      <c r="E28" s="37">
        <f>E523</f>
        <v>3936.5</v>
      </c>
      <c r="F28" s="37">
        <f>F523</f>
        <v>725</v>
      </c>
      <c r="G28" s="37">
        <f>G523</f>
        <v>362.1</v>
      </c>
      <c r="H28" s="37">
        <f>H523</f>
        <v>362.1</v>
      </c>
      <c r="I28" s="35">
        <f>G28/D28*100</f>
        <v>9.1985266099326815</v>
      </c>
      <c r="J28" s="35">
        <f>G28/E28*100</f>
        <v>9.1985266099326815</v>
      </c>
      <c r="K28" s="35">
        <f>G28/F28*100</f>
        <v>49.944827586206905</v>
      </c>
    </row>
    <row r="29" spans="1:11" ht="75">
      <c r="A29" s="118"/>
      <c r="B29" s="127"/>
      <c r="C29" s="38" t="s">
        <v>142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5">
        <v>0</v>
      </c>
      <c r="K29" s="35">
        <v>0</v>
      </c>
    </row>
    <row r="30" spans="1:11" ht="15" customHeight="1">
      <c r="A30" s="118"/>
      <c r="B30" s="127"/>
      <c r="C30" s="36" t="s">
        <v>35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5">
        <v>0</v>
      </c>
      <c r="J30" s="35">
        <v>0</v>
      </c>
      <c r="K30" s="35">
        <v>0</v>
      </c>
    </row>
    <row r="31" spans="1:11" ht="75">
      <c r="A31" s="118"/>
      <c r="B31" s="127"/>
      <c r="C31" s="38" t="s">
        <v>143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5">
        <v>0</v>
      </c>
      <c r="J31" s="35">
        <v>0</v>
      </c>
      <c r="K31" s="35">
        <v>0</v>
      </c>
    </row>
    <row r="32" spans="1:11" ht="45">
      <c r="A32" s="118"/>
      <c r="B32" s="127"/>
      <c r="C32" s="36" t="s">
        <v>21</v>
      </c>
      <c r="D32" s="37">
        <v>0</v>
      </c>
      <c r="E32" s="37">
        <v>0</v>
      </c>
      <c r="F32" s="37">
        <f>F90+F534</f>
        <v>0</v>
      </c>
      <c r="G32" s="37">
        <v>0</v>
      </c>
      <c r="H32" s="37">
        <v>0</v>
      </c>
      <c r="I32" s="35">
        <v>0</v>
      </c>
      <c r="J32" s="35">
        <v>0</v>
      </c>
      <c r="K32" s="35">
        <v>0</v>
      </c>
    </row>
    <row r="33" spans="1:14" ht="45">
      <c r="A33" s="118"/>
      <c r="B33" s="128"/>
      <c r="C33" s="36" t="s">
        <v>22</v>
      </c>
      <c r="D33" s="37">
        <v>0</v>
      </c>
      <c r="E33" s="37">
        <f>E83+E535</f>
        <v>0</v>
      </c>
      <c r="F33" s="37">
        <f>F83+F535</f>
        <v>0</v>
      </c>
      <c r="G33" s="37">
        <v>0</v>
      </c>
      <c r="H33" s="37">
        <v>0</v>
      </c>
      <c r="I33" s="35">
        <v>0</v>
      </c>
      <c r="J33" s="35">
        <v>0</v>
      </c>
      <c r="K33" s="35">
        <v>0</v>
      </c>
    </row>
    <row r="34" spans="1:14">
      <c r="A34" s="118"/>
      <c r="B34" s="102" t="s">
        <v>26</v>
      </c>
      <c r="C34" s="32" t="s">
        <v>141</v>
      </c>
      <c r="D34" s="33">
        <f>D35+D37+D39+D40</f>
        <v>16633.600000000002</v>
      </c>
      <c r="E34" s="33">
        <f>E35+E37+E39+E40</f>
        <v>16633.600000000002</v>
      </c>
      <c r="F34" s="33">
        <f>F35+F37+F39+F40</f>
        <v>13633.6</v>
      </c>
      <c r="G34" s="33">
        <f>G35+G37+G39+G40</f>
        <v>5710.8</v>
      </c>
      <c r="H34" s="33">
        <f>H35+H37+H39+H40</f>
        <v>5325.5</v>
      </c>
      <c r="I34" s="35">
        <f>G34/D34*100</f>
        <v>34.332916506348596</v>
      </c>
      <c r="J34" s="35">
        <f>G34/E34*100</f>
        <v>34.332916506348596</v>
      </c>
      <c r="K34" s="35">
        <f>G34/F34*100</f>
        <v>41.887689238352301</v>
      </c>
    </row>
    <row r="35" spans="1:14" ht="30">
      <c r="A35" s="118"/>
      <c r="B35" s="103"/>
      <c r="C35" s="36" t="s">
        <v>19</v>
      </c>
      <c r="D35" s="37">
        <f t="shared" ref="D35:H40" si="8">D86</f>
        <v>14593.800000000001</v>
      </c>
      <c r="E35" s="37">
        <f t="shared" si="8"/>
        <v>14593.800000000001</v>
      </c>
      <c r="F35" s="37">
        <f t="shared" si="8"/>
        <v>11593.800000000001</v>
      </c>
      <c r="G35" s="37">
        <f t="shared" si="8"/>
        <v>5178.5</v>
      </c>
      <c r="H35" s="37">
        <f t="shared" si="8"/>
        <v>4793.2</v>
      </c>
      <c r="I35" s="41">
        <f>G35/D35*100</f>
        <v>35.484246734914827</v>
      </c>
      <c r="J35" s="41">
        <f>G35/E35*100</f>
        <v>35.484246734914827</v>
      </c>
      <c r="K35" s="41">
        <f>G35/F35*100</f>
        <v>44.666114647483994</v>
      </c>
    </row>
    <row r="36" spans="1:14" ht="75">
      <c r="A36" s="118"/>
      <c r="B36" s="103"/>
      <c r="C36" s="38" t="s">
        <v>142</v>
      </c>
      <c r="D36" s="37">
        <f>D87</f>
        <v>1239.7</v>
      </c>
      <c r="E36" s="37">
        <f>E87</f>
        <v>1239.7</v>
      </c>
      <c r="F36" s="37">
        <f t="shared" si="8"/>
        <v>1239.7</v>
      </c>
      <c r="G36" s="37">
        <f t="shared" si="8"/>
        <v>323.5</v>
      </c>
      <c r="H36" s="37">
        <f t="shared" si="8"/>
        <v>323.5</v>
      </c>
      <c r="I36" s="41">
        <f>G36/D36*100</f>
        <v>26.095022989432927</v>
      </c>
      <c r="J36" s="41">
        <f>G36/E36*100</f>
        <v>26.095022989432927</v>
      </c>
      <c r="K36" s="41">
        <f t="shared" ref="K36:K42" si="9">G36/F36*100</f>
        <v>26.095022989432927</v>
      </c>
    </row>
    <row r="37" spans="1:14" ht="45">
      <c r="A37" s="118"/>
      <c r="B37" s="103"/>
      <c r="C37" s="36" t="s">
        <v>35</v>
      </c>
      <c r="D37" s="37">
        <f t="shared" si="8"/>
        <v>2039.8</v>
      </c>
      <c r="E37" s="37">
        <f t="shared" si="8"/>
        <v>2039.8</v>
      </c>
      <c r="F37" s="37">
        <f t="shared" si="8"/>
        <v>2039.8</v>
      </c>
      <c r="G37" s="37">
        <f t="shared" si="8"/>
        <v>532.29999999999995</v>
      </c>
      <c r="H37" s="37">
        <f t="shared" si="8"/>
        <v>532.29999999999995</v>
      </c>
      <c r="I37" s="41">
        <f>G37/D37*100</f>
        <v>26.095695656436902</v>
      </c>
      <c r="J37" s="41">
        <f>G37/E37*100</f>
        <v>26.095695656436902</v>
      </c>
      <c r="K37" s="41">
        <f t="shared" si="9"/>
        <v>26.095695656436902</v>
      </c>
    </row>
    <row r="38" spans="1:14" ht="75">
      <c r="A38" s="118"/>
      <c r="B38" s="103"/>
      <c r="C38" s="38" t="s">
        <v>143</v>
      </c>
      <c r="D38" s="37">
        <f t="shared" si="8"/>
        <v>2039.8</v>
      </c>
      <c r="E38" s="37">
        <f t="shared" si="8"/>
        <v>2039.8</v>
      </c>
      <c r="F38" s="37">
        <f t="shared" si="8"/>
        <v>2039.8</v>
      </c>
      <c r="G38" s="37">
        <f t="shared" si="8"/>
        <v>532.29999999999995</v>
      </c>
      <c r="H38" s="37">
        <f t="shared" si="8"/>
        <v>532.29999999999995</v>
      </c>
      <c r="I38" s="41">
        <f>G38/D38*100</f>
        <v>26.095695656436902</v>
      </c>
      <c r="J38" s="41">
        <f>G38/E38*100</f>
        <v>26.095695656436902</v>
      </c>
      <c r="K38" s="41">
        <f t="shared" si="9"/>
        <v>26.095695656436902</v>
      </c>
    </row>
    <row r="39" spans="1:14" ht="45">
      <c r="A39" s="118"/>
      <c r="B39" s="103"/>
      <c r="C39" s="36" t="s">
        <v>21</v>
      </c>
      <c r="D39" s="37">
        <f t="shared" si="8"/>
        <v>0</v>
      </c>
      <c r="E39" s="37">
        <f t="shared" si="8"/>
        <v>0</v>
      </c>
      <c r="F39" s="37">
        <f t="shared" si="8"/>
        <v>0</v>
      </c>
      <c r="G39" s="37">
        <f t="shared" si="8"/>
        <v>0</v>
      </c>
      <c r="H39" s="37">
        <f>H90</f>
        <v>0</v>
      </c>
      <c r="I39" s="35">
        <v>0</v>
      </c>
      <c r="J39" s="35">
        <v>0</v>
      </c>
      <c r="K39" s="35">
        <v>0</v>
      </c>
    </row>
    <row r="40" spans="1:14" ht="45">
      <c r="A40" s="118"/>
      <c r="B40" s="104"/>
      <c r="C40" s="36" t="s">
        <v>22</v>
      </c>
      <c r="D40" s="37">
        <f t="shared" si="8"/>
        <v>0</v>
      </c>
      <c r="E40" s="37">
        <f t="shared" si="8"/>
        <v>0</v>
      </c>
      <c r="F40" s="37">
        <f t="shared" si="8"/>
        <v>0</v>
      </c>
      <c r="G40" s="37">
        <f t="shared" si="8"/>
        <v>0</v>
      </c>
      <c r="H40" s="37">
        <f>H91</f>
        <v>0</v>
      </c>
      <c r="I40" s="35">
        <v>0</v>
      </c>
      <c r="J40" s="35">
        <v>0</v>
      </c>
      <c r="K40" s="35">
        <v>0</v>
      </c>
    </row>
    <row r="41" spans="1:14" ht="15" customHeight="1">
      <c r="A41" s="118"/>
      <c r="B41" s="126" t="s">
        <v>146</v>
      </c>
      <c r="C41" s="32" t="s">
        <v>141</v>
      </c>
      <c r="D41" s="33">
        <f>D42+D44+D46+D47+D48</f>
        <v>211263.3</v>
      </c>
      <c r="E41" s="33">
        <f t="shared" ref="E41:H41" si="10">E42+E44+E46+E47+E48</f>
        <v>245763.3</v>
      </c>
      <c r="F41" s="33">
        <f t="shared" si="10"/>
        <v>241263.3</v>
      </c>
      <c r="G41" s="33">
        <f t="shared" si="10"/>
        <v>9092.7000000000007</v>
      </c>
      <c r="H41" s="33">
        <f t="shared" si="10"/>
        <v>1010</v>
      </c>
      <c r="I41" s="35">
        <f>G41/D41*100</f>
        <v>4.3039657148212687</v>
      </c>
      <c r="J41" s="35">
        <f>G41/E41*100</f>
        <v>3.6997794219071767</v>
      </c>
      <c r="K41" s="35">
        <f>G41/F41*100</f>
        <v>3.7687870471804046</v>
      </c>
      <c r="L41" s="42"/>
      <c r="M41" s="42"/>
      <c r="N41" s="42"/>
    </row>
    <row r="42" spans="1:14" ht="30">
      <c r="A42" s="118"/>
      <c r="B42" s="127"/>
      <c r="C42" s="36" t="s">
        <v>19</v>
      </c>
      <c r="D42" s="37">
        <f t="shared" ref="D42:H45" si="11">D769</f>
        <v>62263.3</v>
      </c>
      <c r="E42" s="37">
        <f t="shared" si="11"/>
        <v>66763.3</v>
      </c>
      <c r="F42" s="37">
        <f t="shared" si="11"/>
        <v>62263.3</v>
      </c>
      <c r="G42" s="37">
        <f t="shared" si="11"/>
        <v>4742.3999999999996</v>
      </c>
      <c r="H42" s="37">
        <f t="shared" si="11"/>
        <v>526.79999999999995</v>
      </c>
      <c r="I42" s="41">
        <f>G42/D42*100</f>
        <v>7.6166859128892925</v>
      </c>
      <c r="J42" s="41">
        <f>G42/E42*100</f>
        <v>7.1033037611981431</v>
      </c>
      <c r="K42" s="41">
        <f t="shared" si="9"/>
        <v>7.6166859128892925</v>
      </c>
    </row>
    <row r="43" spans="1:14" ht="75">
      <c r="A43" s="118"/>
      <c r="B43" s="127"/>
      <c r="C43" s="38" t="s">
        <v>142</v>
      </c>
      <c r="D43" s="37">
        <f>D770</f>
        <v>61909.9</v>
      </c>
      <c r="E43" s="37">
        <f t="shared" si="11"/>
        <v>61909.9</v>
      </c>
      <c r="F43" s="37">
        <f t="shared" si="11"/>
        <v>61909.9</v>
      </c>
      <c r="G43" s="37">
        <f t="shared" si="11"/>
        <v>4742.3999999999996</v>
      </c>
      <c r="H43" s="37">
        <f t="shared" si="11"/>
        <v>526.79999999999995</v>
      </c>
      <c r="I43" s="41">
        <v>0</v>
      </c>
      <c r="J43" s="41">
        <v>0</v>
      </c>
      <c r="K43" s="41">
        <v>0</v>
      </c>
    </row>
    <row r="44" spans="1:14" ht="45">
      <c r="A44" s="118"/>
      <c r="B44" s="127"/>
      <c r="C44" s="36" t="s">
        <v>35</v>
      </c>
      <c r="D44" s="37">
        <f t="shared" si="11"/>
        <v>149000</v>
      </c>
      <c r="E44" s="37">
        <f t="shared" si="11"/>
        <v>149000</v>
      </c>
      <c r="F44" s="37">
        <f t="shared" si="11"/>
        <v>149000</v>
      </c>
      <c r="G44" s="37">
        <f t="shared" si="11"/>
        <v>4350.3</v>
      </c>
      <c r="H44" s="37">
        <f t="shared" si="11"/>
        <v>483.2</v>
      </c>
      <c r="I44" s="41">
        <v>0</v>
      </c>
      <c r="J44" s="41">
        <v>0</v>
      </c>
      <c r="K44" s="41">
        <v>0</v>
      </c>
    </row>
    <row r="45" spans="1:14" ht="75">
      <c r="A45" s="118"/>
      <c r="B45" s="127"/>
      <c r="C45" s="38" t="s">
        <v>143</v>
      </c>
      <c r="D45" s="37">
        <f t="shared" si="11"/>
        <v>149000</v>
      </c>
      <c r="E45" s="37">
        <f>E44</f>
        <v>149000</v>
      </c>
      <c r="F45" s="37">
        <f>F44</f>
        <v>149000</v>
      </c>
      <c r="G45" s="37">
        <f t="shared" ref="G45:H45" si="12">G44</f>
        <v>4350.3</v>
      </c>
      <c r="H45" s="37">
        <f t="shared" si="12"/>
        <v>483.2</v>
      </c>
      <c r="I45" s="41">
        <v>0</v>
      </c>
      <c r="J45" s="41">
        <v>0</v>
      </c>
      <c r="K45" s="41">
        <v>0</v>
      </c>
    </row>
    <row r="46" spans="1:14" ht="45">
      <c r="A46" s="118"/>
      <c r="B46" s="127"/>
      <c r="C46" s="36" t="s">
        <v>21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5">
        <v>0</v>
      </c>
      <c r="J46" s="35">
        <v>0</v>
      </c>
      <c r="K46" s="35">
        <v>0</v>
      </c>
    </row>
    <row r="47" spans="1:14" ht="45">
      <c r="A47" s="118"/>
      <c r="B47" s="127"/>
      <c r="C47" s="36" t="s">
        <v>22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5">
        <v>0</v>
      </c>
      <c r="J47" s="35">
        <v>0</v>
      </c>
      <c r="K47" s="35">
        <v>0</v>
      </c>
    </row>
    <row r="48" spans="1:14" ht="120">
      <c r="A48" s="118"/>
      <c r="B48" s="128"/>
      <c r="C48" s="56" t="s">
        <v>276</v>
      </c>
      <c r="D48" s="37">
        <f>D775</f>
        <v>0</v>
      </c>
      <c r="E48" s="37">
        <f t="shared" ref="E48:H48" si="13">E775</f>
        <v>30000</v>
      </c>
      <c r="F48" s="37">
        <f t="shared" si="13"/>
        <v>30000</v>
      </c>
      <c r="G48" s="37">
        <f t="shared" si="13"/>
        <v>0</v>
      </c>
      <c r="H48" s="37">
        <f t="shared" si="13"/>
        <v>0</v>
      </c>
      <c r="I48" s="35">
        <v>0</v>
      </c>
      <c r="J48" s="35">
        <v>0</v>
      </c>
      <c r="K48" s="35">
        <v>0</v>
      </c>
    </row>
    <row r="49" spans="1:11" ht="15" customHeight="1">
      <c r="A49" s="118"/>
      <c r="B49" s="126" t="s">
        <v>147</v>
      </c>
      <c r="C49" s="32" t="s">
        <v>141</v>
      </c>
      <c r="D49" s="33">
        <f>D50+D52+D54+D55</f>
        <v>10082.6</v>
      </c>
      <c r="E49" s="34">
        <f>E50+E52+E54+E55</f>
        <v>0</v>
      </c>
      <c r="F49" s="34">
        <f>F50+F52+F54+F55</f>
        <v>0</v>
      </c>
      <c r="G49" s="34">
        <f>G50+G52+G54+G55</f>
        <v>0</v>
      </c>
      <c r="H49" s="34">
        <f>H50+H52+H54+H55</f>
        <v>0</v>
      </c>
      <c r="I49" s="35">
        <f>G49/D49*100</f>
        <v>0</v>
      </c>
      <c r="J49" s="35">
        <v>0</v>
      </c>
      <c r="K49" s="35">
        <v>0</v>
      </c>
    </row>
    <row r="50" spans="1:11" ht="30">
      <c r="A50" s="118"/>
      <c r="B50" s="127"/>
      <c r="C50" s="36" t="s">
        <v>19</v>
      </c>
      <c r="D50" s="37">
        <f>E50+F50+H50</f>
        <v>0</v>
      </c>
      <c r="E50" s="37">
        <v>0</v>
      </c>
      <c r="F50" s="37">
        <v>0</v>
      </c>
      <c r="G50" s="37">
        <v>0</v>
      </c>
      <c r="H50" s="37">
        <v>0</v>
      </c>
      <c r="I50" s="35">
        <v>0</v>
      </c>
      <c r="J50" s="35">
        <v>0</v>
      </c>
      <c r="K50" s="35">
        <v>0</v>
      </c>
    </row>
    <row r="51" spans="1:11" ht="15" customHeight="1">
      <c r="A51" s="118"/>
      <c r="B51" s="127"/>
      <c r="C51" s="38" t="s">
        <v>142</v>
      </c>
      <c r="D51" s="37">
        <f>E51+F51+H51</f>
        <v>0</v>
      </c>
      <c r="E51" s="37">
        <f t="shared" ref="E51:H53" si="14">E94</f>
        <v>0</v>
      </c>
      <c r="F51" s="37">
        <f t="shared" si="14"/>
        <v>0</v>
      </c>
      <c r="G51" s="37">
        <f t="shared" si="14"/>
        <v>0</v>
      </c>
      <c r="H51" s="37">
        <f t="shared" si="14"/>
        <v>0</v>
      </c>
      <c r="I51" s="35">
        <v>0</v>
      </c>
      <c r="J51" s="35">
        <v>0</v>
      </c>
      <c r="K51" s="35">
        <v>0</v>
      </c>
    </row>
    <row r="52" spans="1:11" ht="45">
      <c r="A52" s="118"/>
      <c r="B52" s="127"/>
      <c r="C52" s="36" t="s">
        <v>35</v>
      </c>
      <c r="D52" s="37">
        <v>0</v>
      </c>
      <c r="E52" s="37">
        <f t="shared" si="14"/>
        <v>0</v>
      </c>
      <c r="F52" s="37">
        <f t="shared" si="14"/>
        <v>0</v>
      </c>
      <c r="G52" s="37">
        <f t="shared" si="14"/>
        <v>0</v>
      </c>
      <c r="H52" s="37">
        <f t="shared" si="14"/>
        <v>0</v>
      </c>
      <c r="I52" s="35">
        <v>0</v>
      </c>
      <c r="J52" s="35">
        <v>0</v>
      </c>
      <c r="K52" s="35">
        <v>0</v>
      </c>
    </row>
    <row r="53" spans="1:11" ht="75">
      <c r="A53" s="118"/>
      <c r="B53" s="127"/>
      <c r="C53" s="38" t="s">
        <v>143</v>
      </c>
      <c r="D53" s="37">
        <f>E53+F53+H53</f>
        <v>0</v>
      </c>
      <c r="E53" s="37">
        <f t="shared" si="14"/>
        <v>0</v>
      </c>
      <c r="F53" s="37">
        <f t="shared" si="14"/>
        <v>0</v>
      </c>
      <c r="G53" s="37">
        <f t="shared" si="14"/>
        <v>0</v>
      </c>
      <c r="H53" s="37">
        <f t="shared" si="14"/>
        <v>0</v>
      </c>
      <c r="I53" s="35">
        <v>0</v>
      </c>
      <c r="J53" s="35">
        <v>0</v>
      </c>
      <c r="K53" s="35">
        <v>0</v>
      </c>
    </row>
    <row r="54" spans="1:11" ht="45">
      <c r="A54" s="118"/>
      <c r="B54" s="127"/>
      <c r="C54" s="36" t="s">
        <v>21</v>
      </c>
      <c r="D54" s="37">
        <f>D758</f>
        <v>10082.6</v>
      </c>
      <c r="E54" s="37">
        <f>E527+E781</f>
        <v>0</v>
      </c>
      <c r="F54" s="37">
        <f>F527+F781</f>
        <v>0</v>
      </c>
      <c r="G54" s="37">
        <f>G527+G781</f>
        <v>0</v>
      </c>
      <c r="H54" s="37">
        <f>H527+H781</f>
        <v>0</v>
      </c>
      <c r="I54" s="35">
        <f>G54/D54*100</f>
        <v>0</v>
      </c>
      <c r="J54" s="35">
        <v>0</v>
      </c>
      <c r="K54" s="35">
        <v>0</v>
      </c>
    </row>
    <row r="55" spans="1:11" ht="45">
      <c r="A55" s="118"/>
      <c r="B55" s="128"/>
      <c r="C55" s="36" t="s">
        <v>22</v>
      </c>
      <c r="D55" s="37">
        <f>D782</f>
        <v>0</v>
      </c>
      <c r="E55" s="37">
        <f>E782</f>
        <v>0</v>
      </c>
      <c r="F55" s="37">
        <f>F782</f>
        <v>0</v>
      </c>
      <c r="G55" s="37">
        <f>G782</f>
        <v>0</v>
      </c>
      <c r="H55" s="37">
        <f>H782</f>
        <v>0</v>
      </c>
      <c r="I55" s="35">
        <v>0</v>
      </c>
      <c r="J55" s="35">
        <v>0</v>
      </c>
      <c r="K55" s="35">
        <v>0</v>
      </c>
    </row>
    <row r="56" spans="1:11" ht="15" customHeight="1">
      <c r="A56" s="118"/>
      <c r="B56" s="126" t="s">
        <v>148</v>
      </c>
      <c r="C56" s="32" t="s">
        <v>141</v>
      </c>
      <c r="D56" s="33">
        <f>D57+D59+D61+D62</f>
        <v>5000</v>
      </c>
      <c r="E56" s="34">
        <f>E57+E59+E61+E62</f>
        <v>0</v>
      </c>
      <c r="F56" s="34">
        <f>F57+F59+F61+F62</f>
        <v>0</v>
      </c>
      <c r="G56" s="34">
        <f>G57+G59+G61+G62</f>
        <v>0</v>
      </c>
      <c r="H56" s="34">
        <f>H57+H59+H61+H62</f>
        <v>0</v>
      </c>
      <c r="I56" s="35">
        <f>G56/D56*100</f>
        <v>0</v>
      </c>
      <c r="J56" s="35">
        <v>0</v>
      </c>
      <c r="K56" s="35">
        <v>0</v>
      </c>
    </row>
    <row r="57" spans="1:11" ht="30">
      <c r="A57" s="118"/>
      <c r="B57" s="127"/>
      <c r="C57" s="36" t="s">
        <v>19</v>
      </c>
      <c r="D57" s="37">
        <f>E57+F57+H57</f>
        <v>0</v>
      </c>
      <c r="E57" s="37">
        <v>0</v>
      </c>
      <c r="F57" s="37">
        <v>0</v>
      </c>
      <c r="G57" s="37">
        <v>0</v>
      </c>
      <c r="H57" s="37">
        <v>0</v>
      </c>
      <c r="I57" s="35">
        <v>0</v>
      </c>
      <c r="J57" s="35">
        <v>0</v>
      </c>
      <c r="K57" s="35">
        <v>0</v>
      </c>
    </row>
    <row r="58" spans="1:11" ht="15" customHeight="1">
      <c r="A58" s="118"/>
      <c r="B58" s="127"/>
      <c r="C58" s="38" t="s">
        <v>142</v>
      </c>
      <c r="D58" s="37">
        <f>E58+F58+H58</f>
        <v>0</v>
      </c>
      <c r="E58" s="37">
        <f t="shared" ref="E58:H60" si="15">E101</f>
        <v>0</v>
      </c>
      <c r="F58" s="37">
        <f t="shared" si="15"/>
        <v>0</v>
      </c>
      <c r="G58" s="37">
        <f t="shared" si="15"/>
        <v>0</v>
      </c>
      <c r="H58" s="37">
        <f t="shared" si="15"/>
        <v>0</v>
      </c>
      <c r="I58" s="35">
        <v>0</v>
      </c>
      <c r="J58" s="35">
        <v>0</v>
      </c>
      <c r="K58" s="35">
        <v>0</v>
      </c>
    </row>
    <row r="59" spans="1:11" ht="45">
      <c r="A59" s="118"/>
      <c r="B59" s="127"/>
      <c r="C59" s="36" t="s">
        <v>35</v>
      </c>
      <c r="D59" s="37">
        <f>D793</f>
        <v>0</v>
      </c>
      <c r="E59" s="37">
        <f t="shared" si="15"/>
        <v>0</v>
      </c>
      <c r="F59" s="37">
        <f t="shared" si="15"/>
        <v>0</v>
      </c>
      <c r="G59" s="37">
        <f t="shared" si="15"/>
        <v>0</v>
      </c>
      <c r="H59" s="37">
        <f t="shared" si="15"/>
        <v>0</v>
      </c>
      <c r="I59" s="35">
        <v>0</v>
      </c>
      <c r="J59" s="35">
        <v>0</v>
      </c>
      <c r="K59" s="35">
        <v>0</v>
      </c>
    </row>
    <row r="60" spans="1:11" ht="75">
      <c r="A60" s="118"/>
      <c r="B60" s="127"/>
      <c r="C60" s="38" t="s">
        <v>143</v>
      </c>
      <c r="D60" s="37">
        <f>E60+F60+H60</f>
        <v>0</v>
      </c>
      <c r="E60" s="37">
        <f t="shared" si="15"/>
        <v>0</v>
      </c>
      <c r="F60" s="37">
        <f t="shared" si="15"/>
        <v>0</v>
      </c>
      <c r="G60" s="37">
        <f t="shared" si="15"/>
        <v>0</v>
      </c>
      <c r="H60" s="37">
        <f t="shared" si="15"/>
        <v>0</v>
      </c>
      <c r="I60" s="35">
        <v>0</v>
      </c>
      <c r="J60" s="35">
        <v>0</v>
      </c>
      <c r="K60" s="35">
        <v>0</v>
      </c>
    </row>
    <row r="61" spans="1:11" ht="45">
      <c r="A61" s="118"/>
      <c r="B61" s="127"/>
      <c r="C61" s="36" t="s">
        <v>21</v>
      </c>
      <c r="D61" s="37">
        <f>D534+D795</f>
        <v>0</v>
      </c>
      <c r="E61" s="37">
        <f>E534+E795</f>
        <v>0</v>
      </c>
      <c r="F61" s="37">
        <f>F534+F795</f>
        <v>0</v>
      </c>
      <c r="G61" s="37">
        <f>G534+G795</f>
        <v>0</v>
      </c>
      <c r="H61" s="37">
        <f>H534+H795</f>
        <v>0</v>
      </c>
      <c r="I61" s="35" t="e">
        <f>G61/D61*100</f>
        <v>#DIV/0!</v>
      </c>
      <c r="J61" s="35">
        <v>0</v>
      </c>
      <c r="K61" s="35">
        <v>0</v>
      </c>
    </row>
    <row r="62" spans="1:11" ht="45">
      <c r="A62" s="118"/>
      <c r="B62" s="128"/>
      <c r="C62" s="36" t="s">
        <v>22</v>
      </c>
      <c r="D62" s="37">
        <f>D796</f>
        <v>5000</v>
      </c>
      <c r="E62" s="37">
        <f>E796</f>
        <v>0</v>
      </c>
      <c r="F62" s="37">
        <f>F796</f>
        <v>0</v>
      </c>
      <c r="G62" s="37">
        <f>G796</f>
        <v>0</v>
      </c>
      <c r="H62" s="37">
        <f>H796</f>
        <v>0</v>
      </c>
      <c r="I62" s="35">
        <v>0</v>
      </c>
      <c r="J62" s="35">
        <v>0</v>
      </c>
      <c r="K62" s="35">
        <v>0</v>
      </c>
    </row>
    <row r="63" spans="1:11" ht="15" customHeight="1">
      <c r="A63" s="118"/>
      <c r="B63" s="126" t="s">
        <v>149</v>
      </c>
      <c r="C63" s="32" t="s">
        <v>141</v>
      </c>
      <c r="D63" s="33">
        <f>D64+D66+D68+D69</f>
        <v>3909.7999999999997</v>
      </c>
      <c r="E63" s="33">
        <f>E64+E66+E68+E69</f>
        <v>3909.7999999999997</v>
      </c>
      <c r="F63" s="33">
        <f>F64+F66+F68+F69</f>
        <v>3909.7999999999997</v>
      </c>
      <c r="G63" s="33">
        <f>G64+G66+G68+G69</f>
        <v>0</v>
      </c>
      <c r="H63" s="33">
        <f>H64+H66+H68+H69</f>
        <v>0</v>
      </c>
      <c r="I63" s="35">
        <f>G63/D63*100</f>
        <v>0</v>
      </c>
      <c r="J63" s="35">
        <v>0</v>
      </c>
      <c r="K63" s="35">
        <v>0</v>
      </c>
    </row>
    <row r="64" spans="1:11" ht="30">
      <c r="A64" s="118"/>
      <c r="B64" s="127"/>
      <c r="C64" s="36" t="s">
        <v>19</v>
      </c>
      <c r="D64" s="37">
        <f>D777</f>
        <v>430.1</v>
      </c>
      <c r="E64" s="37">
        <f t="shared" ref="E64:H64" si="16">E777</f>
        <v>430.1</v>
      </c>
      <c r="F64" s="37">
        <f t="shared" si="16"/>
        <v>430.1</v>
      </c>
      <c r="G64" s="37">
        <f t="shared" si="16"/>
        <v>0</v>
      </c>
      <c r="H64" s="37">
        <f t="shared" si="16"/>
        <v>0</v>
      </c>
      <c r="I64" s="35">
        <v>0</v>
      </c>
      <c r="J64" s="35">
        <v>0</v>
      </c>
      <c r="K64" s="35">
        <v>0</v>
      </c>
    </row>
    <row r="65" spans="1:14" ht="75">
      <c r="A65" s="118"/>
      <c r="B65" s="127"/>
      <c r="C65" s="38" t="s">
        <v>142</v>
      </c>
      <c r="D65" s="37">
        <f t="shared" ref="D65:H69" si="17">D778</f>
        <v>430.1</v>
      </c>
      <c r="E65" s="37">
        <f t="shared" si="17"/>
        <v>0</v>
      </c>
      <c r="F65" s="37">
        <f t="shared" si="17"/>
        <v>0</v>
      </c>
      <c r="G65" s="37">
        <f t="shared" si="17"/>
        <v>0</v>
      </c>
      <c r="H65" s="37">
        <f t="shared" si="17"/>
        <v>0</v>
      </c>
      <c r="I65" s="35">
        <v>0</v>
      </c>
      <c r="J65" s="35">
        <v>0</v>
      </c>
      <c r="K65" s="35">
        <v>0</v>
      </c>
    </row>
    <row r="66" spans="1:14" ht="45">
      <c r="A66" s="118"/>
      <c r="B66" s="127"/>
      <c r="C66" s="36" t="s">
        <v>35</v>
      </c>
      <c r="D66" s="37">
        <f t="shared" si="17"/>
        <v>3479.7</v>
      </c>
      <c r="E66" s="37">
        <f t="shared" si="17"/>
        <v>3479.7</v>
      </c>
      <c r="F66" s="37">
        <f t="shared" si="17"/>
        <v>3479.7</v>
      </c>
      <c r="G66" s="37">
        <f t="shared" si="17"/>
        <v>0</v>
      </c>
      <c r="H66" s="37">
        <f t="shared" si="17"/>
        <v>0</v>
      </c>
      <c r="I66" s="35">
        <v>0</v>
      </c>
      <c r="J66" s="35">
        <v>0</v>
      </c>
      <c r="K66" s="35">
        <v>0</v>
      </c>
    </row>
    <row r="67" spans="1:14" ht="75">
      <c r="A67" s="118"/>
      <c r="B67" s="127"/>
      <c r="C67" s="38" t="s">
        <v>143</v>
      </c>
      <c r="D67" s="37">
        <f t="shared" si="17"/>
        <v>3479.7</v>
      </c>
      <c r="E67" s="37">
        <f t="shared" si="17"/>
        <v>3479.7</v>
      </c>
      <c r="F67" s="37">
        <f t="shared" si="17"/>
        <v>3479.7</v>
      </c>
      <c r="G67" s="37">
        <f t="shared" si="17"/>
        <v>0</v>
      </c>
      <c r="H67" s="37">
        <f t="shared" si="17"/>
        <v>0</v>
      </c>
      <c r="I67" s="35">
        <v>0</v>
      </c>
      <c r="J67" s="35">
        <v>0</v>
      </c>
      <c r="K67" s="35">
        <v>0</v>
      </c>
    </row>
    <row r="68" spans="1:14" ht="45">
      <c r="A68" s="118"/>
      <c r="B68" s="127"/>
      <c r="C68" s="36" t="s">
        <v>21</v>
      </c>
      <c r="D68" s="37">
        <f t="shared" si="17"/>
        <v>0</v>
      </c>
      <c r="E68" s="37">
        <f t="shared" si="17"/>
        <v>0</v>
      </c>
      <c r="F68" s="37">
        <f t="shared" si="17"/>
        <v>0</v>
      </c>
      <c r="G68" s="37">
        <f t="shared" si="17"/>
        <v>0</v>
      </c>
      <c r="H68" s="37">
        <f t="shared" si="17"/>
        <v>0</v>
      </c>
      <c r="I68" s="37">
        <v>0</v>
      </c>
      <c r="J68" s="35">
        <v>0</v>
      </c>
      <c r="K68" s="35">
        <v>0</v>
      </c>
    </row>
    <row r="69" spans="1:14" ht="45">
      <c r="A69" s="119"/>
      <c r="B69" s="128"/>
      <c r="C69" s="36" t="s">
        <v>22</v>
      </c>
      <c r="D69" s="37">
        <f t="shared" si="17"/>
        <v>0</v>
      </c>
      <c r="E69" s="37">
        <f t="shared" si="17"/>
        <v>0</v>
      </c>
      <c r="F69" s="37">
        <f t="shared" si="17"/>
        <v>0</v>
      </c>
      <c r="G69" s="37">
        <f t="shared" si="17"/>
        <v>0</v>
      </c>
      <c r="H69" s="37">
        <f t="shared" si="17"/>
        <v>0</v>
      </c>
      <c r="I69" s="35">
        <v>0</v>
      </c>
      <c r="J69" s="35">
        <v>0</v>
      </c>
      <c r="K69" s="35">
        <v>0</v>
      </c>
    </row>
    <row r="70" spans="1:14">
      <c r="A70" s="170" t="s">
        <v>150</v>
      </c>
      <c r="B70" s="102" t="s">
        <v>151</v>
      </c>
      <c r="C70" s="32" t="s">
        <v>141</v>
      </c>
      <c r="D70" s="34">
        <f>D71+D73+D75+D76</f>
        <v>1102606.7000000002</v>
      </c>
      <c r="E70" s="34">
        <f>E71+E73+E75+E76</f>
        <v>1151956.7000000002</v>
      </c>
      <c r="F70" s="34">
        <f>F71+F73+F75+F76</f>
        <v>1037572.7000000003</v>
      </c>
      <c r="G70" s="34">
        <f>G71+G73+G75+G76</f>
        <v>527326.90000000014</v>
      </c>
      <c r="H70" s="34">
        <f>H71+H73+H75+H76</f>
        <v>526941.60000000009</v>
      </c>
      <c r="I70" s="35">
        <f>G70/D70*100</f>
        <v>47.825475756677335</v>
      </c>
      <c r="J70" s="35">
        <f>G70/E70*100</f>
        <v>45.77662511099593</v>
      </c>
      <c r="K70" s="35">
        <f>G70/F70*100</f>
        <v>50.823127863714987</v>
      </c>
      <c r="L70" s="42"/>
      <c r="M70" s="42"/>
      <c r="N70" s="42"/>
    </row>
    <row r="71" spans="1:14" ht="30">
      <c r="A71" s="171"/>
      <c r="B71" s="103"/>
      <c r="C71" s="36" t="s">
        <v>19</v>
      </c>
      <c r="D71" s="37">
        <f t="shared" ref="D71:H74" si="18">D79+D86</f>
        <v>1038707.9000000003</v>
      </c>
      <c r="E71" s="37">
        <f t="shared" si="18"/>
        <v>1088057.9000000001</v>
      </c>
      <c r="F71" s="37">
        <f t="shared" si="18"/>
        <v>973673.90000000026</v>
      </c>
      <c r="G71" s="37">
        <f t="shared" si="18"/>
        <v>526794.60000000009</v>
      </c>
      <c r="H71" s="37">
        <f t="shared" si="18"/>
        <v>526409.30000000005</v>
      </c>
      <c r="I71" s="35">
        <f>G71/D71*100</f>
        <v>50.716337095347008</v>
      </c>
      <c r="J71" s="35">
        <f>G71/E71*100</f>
        <v>48.416044771146829</v>
      </c>
      <c r="K71" s="35">
        <f>G71/F71*100</f>
        <v>54.103802104585533</v>
      </c>
    </row>
    <row r="72" spans="1:14" ht="75">
      <c r="A72" s="171"/>
      <c r="B72" s="103"/>
      <c r="C72" s="38" t="s">
        <v>142</v>
      </c>
      <c r="D72" s="37">
        <f t="shared" si="18"/>
        <v>2502.1000000000004</v>
      </c>
      <c r="E72" s="37">
        <f t="shared" si="18"/>
        <v>2502.1000000000004</v>
      </c>
      <c r="F72" s="37">
        <f t="shared" si="18"/>
        <v>2502.1000000000004</v>
      </c>
      <c r="G72" s="37">
        <f t="shared" si="18"/>
        <v>323.5</v>
      </c>
      <c r="H72" s="37">
        <f t="shared" si="18"/>
        <v>323.5</v>
      </c>
      <c r="I72" s="35">
        <f>G72/D72*100</f>
        <v>12.929139522800845</v>
      </c>
      <c r="J72" s="35">
        <f>G72/E72*100</f>
        <v>12.929139522800845</v>
      </c>
      <c r="K72" s="35">
        <f>G72/F72*100</f>
        <v>12.929139522800845</v>
      </c>
    </row>
    <row r="73" spans="1:14" ht="45">
      <c r="A73" s="171"/>
      <c r="B73" s="103"/>
      <c r="C73" s="36" t="s">
        <v>35</v>
      </c>
      <c r="D73" s="37">
        <f t="shared" si="18"/>
        <v>63898.8</v>
      </c>
      <c r="E73" s="37">
        <f t="shared" si="18"/>
        <v>63898.8</v>
      </c>
      <c r="F73" s="37">
        <f t="shared" si="18"/>
        <v>63898.8</v>
      </c>
      <c r="G73" s="37">
        <f t="shared" si="18"/>
        <v>532.29999999999995</v>
      </c>
      <c r="H73" s="37">
        <f t="shared" si="18"/>
        <v>532.29999999999995</v>
      </c>
      <c r="I73" s="35">
        <f>G73/D73*100</f>
        <v>0.83303598815627189</v>
      </c>
      <c r="J73" s="35">
        <f>G73/E73*100</f>
        <v>0.83303598815627189</v>
      </c>
      <c r="K73" s="35">
        <f>G73/F73*100</f>
        <v>0.83303598815627189</v>
      </c>
    </row>
    <row r="74" spans="1:14" ht="75">
      <c r="A74" s="171"/>
      <c r="B74" s="103"/>
      <c r="C74" s="38" t="s">
        <v>143</v>
      </c>
      <c r="D74" s="37">
        <f t="shared" si="18"/>
        <v>63898.8</v>
      </c>
      <c r="E74" s="37">
        <f t="shared" si="18"/>
        <v>63898.8</v>
      </c>
      <c r="F74" s="37">
        <f t="shared" si="18"/>
        <v>63898.8</v>
      </c>
      <c r="G74" s="37">
        <f t="shared" si="18"/>
        <v>532.29999999999995</v>
      </c>
      <c r="H74" s="37">
        <f t="shared" si="18"/>
        <v>532.29999999999995</v>
      </c>
      <c r="I74" s="35">
        <f>G74/D74*100</f>
        <v>0.83303598815627189</v>
      </c>
      <c r="J74" s="35">
        <f>G74/E74*100</f>
        <v>0.83303598815627189</v>
      </c>
      <c r="K74" s="35">
        <f>G74/F74*100</f>
        <v>0.83303598815627189</v>
      </c>
    </row>
    <row r="75" spans="1:14" ht="45">
      <c r="A75" s="171"/>
      <c r="B75" s="103"/>
      <c r="C75" s="36" t="s">
        <v>21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5">
        <v>0</v>
      </c>
      <c r="J75" s="35">
        <v>0</v>
      </c>
      <c r="K75" s="35">
        <v>0</v>
      </c>
    </row>
    <row r="76" spans="1:14" ht="45">
      <c r="A76" s="172"/>
      <c r="B76" s="104"/>
      <c r="C76" s="36" t="s">
        <v>22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5">
        <v>0</v>
      </c>
      <c r="J76" s="35">
        <v>0</v>
      </c>
      <c r="K76" s="35">
        <v>0</v>
      </c>
    </row>
    <row r="77" spans="1:14">
      <c r="A77" s="39"/>
      <c r="B77" s="123" t="s">
        <v>23</v>
      </c>
      <c r="C77" s="124"/>
      <c r="D77" s="124"/>
      <c r="E77" s="124"/>
      <c r="F77" s="125"/>
      <c r="G77" s="58"/>
      <c r="H77" s="40"/>
      <c r="I77" s="35"/>
      <c r="J77" s="35"/>
      <c r="K77" s="35"/>
    </row>
    <row r="78" spans="1:14">
      <c r="A78" s="117"/>
      <c r="B78" s="102" t="s">
        <v>152</v>
      </c>
      <c r="C78" s="43" t="s">
        <v>153</v>
      </c>
      <c r="D78" s="34">
        <f>D79+D81+D83+D84</f>
        <v>1085973.1000000001</v>
      </c>
      <c r="E78" s="34">
        <f>E79+E81+E83+E84</f>
        <v>1135323.1000000001</v>
      </c>
      <c r="F78" s="34">
        <f>F79+F81+F83+F84</f>
        <v>1023939.1000000002</v>
      </c>
      <c r="G78" s="34">
        <f>G79+G81+G83+G84</f>
        <v>521616.10000000003</v>
      </c>
      <c r="H78" s="34">
        <f>H79+H81+H83+H84</f>
        <v>521616.10000000003</v>
      </c>
      <c r="I78" s="35">
        <f>G78/D78*100</f>
        <v>48.032138180954945</v>
      </c>
      <c r="J78" s="35">
        <f>G78/E78*100</f>
        <v>45.944286696888312</v>
      </c>
      <c r="K78" s="35">
        <f>G78/F78*100</f>
        <v>50.942101927741589</v>
      </c>
    </row>
    <row r="79" spans="1:14" ht="30">
      <c r="A79" s="118"/>
      <c r="B79" s="103"/>
      <c r="C79" s="44" t="s">
        <v>19</v>
      </c>
      <c r="D79" s="37">
        <f>D93+D142+D233+D303+D338+D387+D460+D481+D488+D502+D509+D516</f>
        <v>1024114.1000000002</v>
      </c>
      <c r="E79" s="37">
        <f t="shared" ref="E79:H79" si="19">E93+E142+E233+E303+E338+E387+E460+E481+E488+E502+E509+E516</f>
        <v>1073464.1000000001</v>
      </c>
      <c r="F79" s="37">
        <f t="shared" si="19"/>
        <v>962080.10000000021</v>
      </c>
      <c r="G79" s="37">
        <f t="shared" si="19"/>
        <v>521616.10000000003</v>
      </c>
      <c r="H79" s="37">
        <f t="shared" si="19"/>
        <v>521616.10000000003</v>
      </c>
      <c r="I79" s="41">
        <f>G79/D79*100</f>
        <v>50.933396972075663</v>
      </c>
      <c r="J79" s="41">
        <f>G79/E79*100</f>
        <v>48.591853234775151</v>
      </c>
      <c r="K79" s="41">
        <f>G79/F79*100</f>
        <v>54.21753344653942</v>
      </c>
    </row>
    <row r="80" spans="1:14" ht="75">
      <c r="A80" s="118"/>
      <c r="B80" s="103"/>
      <c r="C80" s="45" t="s">
        <v>142</v>
      </c>
      <c r="D80" s="37">
        <f t="shared" ref="D80:H81" si="20">D94+D143+D234+D304+D339+D388+D461+D482+D489+D503</f>
        <v>1262.4000000000001</v>
      </c>
      <c r="E80" s="37">
        <f t="shared" si="20"/>
        <v>1262.4000000000001</v>
      </c>
      <c r="F80" s="37">
        <f t="shared" si="20"/>
        <v>1262.4000000000001</v>
      </c>
      <c r="G80" s="37">
        <f t="shared" si="20"/>
        <v>0</v>
      </c>
      <c r="H80" s="37">
        <f t="shared" si="20"/>
        <v>0</v>
      </c>
      <c r="I80" s="41">
        <v>0</v>
      </c>
      <c r="J80" s="41">
        <v>0</v>
      </c>
      <c r="K80" s="41">
        <v>0</v>
      </c>
    </row>
    <row r="81" spans="1:11" ht="45">
      <c r="A81" s="118"/>
      <c r="B81" s="103"/>
      <c r="C81" s="44" t="s">
        <v>35</v>
      </c>
      <c r="D81" s="37">
        <f t="shared" si="20"/>
        <v>61859</v>
      </c>
      <c r="E81" s="37">
        <f t="shared" si="20"/>
        <v>61859</v>
      </c>
      <c r="F81" s="37">
        <f t="shared" si="20"/>
        <v>61859</v>
      </c>
      <c r="G81" s="37">
        <f t="shared" si="20"/>
        <v>0</v>
      </c>
      <c r="H81" s="37">
        <f t="shared" si="20"/>
        <v>0</v>
      </c>
      <c r="I81" s="41">
        <v>0</v>
      </c>
      <c r="J81" s="41">
        <v>0</v>
      </c>
      <c r="K81" s="41">
        <v>0</v>
      </c>
    </row>
    <row r="82" spans="1:11" ht="75">
      <c r="A82" s="118"/>
      <c r="B82" s="103"/>
      <c r="C82" s="45" t="s">
        <v>143</v>
      </c>
      <c r="D82" s="37">
        <f>D505</f>
        <v>61859</v>
      </c>
      <c r="E82" s="37">
        <f t="shared" ref="E82:H82" si="21">E505</f>
        <v>61859</v>
      </c>
      <c r="F82" s="37">
        <f t="shared" si="21"/>
        <v>61859</v>
      </c>
      <c r="G82" s="37">
        <f t="shared" si="21"/>
        <v>0</v>
      </c>
      <c r="H82" s="37">
        <f t="shared" si="21"/>
        <v>0</v>
      </c>
      <c r="I82" s="41">
        <v>0</v>
      </c>
      <c r="J82" s="41">
        <v>0</v>
      </c>
      <c r="K82" s="41">
        <v>0</v>
      </c>
    </row>
    <row r="83" spans="1:11" ht="45">
      <c r="A83" s="118"/>
      <c r="B83" s="103"/>
      <c r="C83" s="44" t="s">
        <v>21</v>
      </c>
      <c r="D83" s="37">
        <v>0</v>
      </c>
      <c r="E83" s="37">
        <v>0</v>
      </c>
      <c r="F83" s="37">
        <f>F97+F146+F237+F307+F342+F391+F464+F485+F492</f>
        <v>0</v>
      </c>
      <c r="G83" s="37">
        <v>0</v>
      </c>
      <c r="H83" s="37">
        <v>0</v>
      </c>
      <c r="I83" s="35">
        <v>0</v>
      </c>
      <c r="J83" s="35">
        <v>0</v>
      </c>
      <c r="K83" s="35">
        <v>0</v>
      </c>
    </row>
    <row r="84" spans="1:11" ht="45">
      <c r="A84" s="118"/>
      <c r="B84" s="104"/>
      <c r="C84" s="44" t="s">
        <v>22</v>
      </c>
      <c r="D84" s="37">
        <f>D98+D147+D238+D308+D343+D392+D465+D486+D493</f>
        <v>0</v>
      </c>
      <c r="E84" s="37">
        <f>E98+E147+E238+E308+E343+E392+E465+E486+E493</f>
        <v>0</v>
      </c>
      <c r="F84" s="37">
        <f>F98+F147+F238+F308+F343+F392+F465+F486+F493</f>
        <v>0</v>
      </c>
      <c r="G84" s="37">
        <f>G98+G147+G238+G308+G343+G392+G465+G486+G493</f>
        <v>0</v>
      </c>
      <c r="H84" s="37">
        <f>H98+H147+H238+H308+H343+H392+H465+H486+H493</f>
        <v>0</v>
      </c>
      <c r="I84" s="35">
        <v>0</v>
      </c>
      <c r="J84" s="35">
        <v>0</v>
      </c>
      <c r="K84" s="35">
        <v>0</v>
      </c>
    </row>
    <row r="85" spans="1:11" ht="15" customHeight="1">
      <c r="A85" s="118"/>
      <c r="B85" s="102" t="s">
        <v>154</v>
      </c>
      <c r="C85" s="43" t="s">
        <v>153</v>
      </c>
      <c r="D85" s="34">
        <f>D86+D88+D90+D91</f>
        <v>16633.600000000002</v>
      </c>
      <c r="E85" s="34">
        <f>E86+E88+E90+E91</f>
        <v>16633.600000000002</v>
      </c>
      <c r="F85" s="34">
        <f>F86+F88+F90+F91</f>
        <v>13633.6</v>
      </c>
      <c r="G85" s="34">
        <f>G86+G88+G90+G91</f>
        <v>5710.8</v>
      </c>
      <c r="H85" s="34">
        <f>H86+H88+H90+H91</f>
        <v>5325.5</v>
      </c>
      <c r="I85" s="35">
        <f>G85/D85*100</f>
        <v>34.332916506348596</v>
      </c>
      <c r="J85" s="35">
        <f>G85/E85*100</f>
        <v>34.332916506348596</v>
      </c>
      <c r="K85" s="35">
        <f>G85/F85*100</f>
        <v>41.887689238352301</v>
      </c>
    </row>
    <row r="86" spans="1:11" ht="30">
      <c r="A86" s="118"/>
      <c r="B86" s="103"/>
      <c r="C86" s="44" t="s">
        <v>19</v>
      </c>
      <c r="D86" s="37">
        <f t="shared" ref="D86:H91" si="22">D240+D310+D394+D495</f>
        <v>14593.800000000001</v>
      </c>
      <c r="E86" s="37">
        <f t="shared" si="22"/>
        <v>14593.800000000001</v>
      </c>
      <c r="F86" s="37">
        <f t="shared" si="22"/>
        <v>11593.800000000001</v>
      </c>
      <c r="G86" s="37">
        <f>G240+G310+G394+G495</f>
        <v>5178.5</v>
      </c>
      <c r="H86" s="37">
        <f>H240+H310+H394+H495</f>
        <v>4793.2</v>
      </c>
      <c r="I86" s="41">
        <f>G86/D86*100</f>
        <v>35.484246734914827</v>
      </c>
      <c r="J86" s="41">
        <f>G86/E86*100</f>
        <v>35.484246734914827</v>
      </c>
      <c r="K86" s="41">
        <f>G86/F86*100</f>
        <v>44.666114647483994</v>
      </c>
    </row>
    <row r="87" spans="1:11" ht="15" customHeight="1">
      <c r="A87" s="118"/>
      <c r="B87" s="103"/>
      <c r="C87" s="45" t="s">
        <v>142</v>
      </c>
      <c r="D87" s="37">
        <f t="shared" si="22"/>
        <v>1239.7</v>
      </c>
      <c r="E87" s="37">
        <f t="shared" si="22"/>
        <v>1239.7</v>
      </c>
      <c r="F87" s="37">
        <f t="shared" si="22"/>
        <v>1239.7</v>
      </c>
      <c r="G87" s="37">
        <f t="shared" si="22"/>
        <v>323.5</v>
      </c>
      <c r="H87" s="37">
        <f t="shared" si="22"/>
        <v>323.5</v>
      </c>
      <c r="I87" s="41">
        <f>G87/D87*100</f>
        <v>26.095022989432927</v>
      </c>
      <c r="J87" s="41">
        <f>G87/E87*100</f>
        <v>26.095022989432927</v>
      </c>
      <c r="K87" s="41">
        <f>G87/F87*100</f>
        <v>26.095022989432927</v>
      </c>
    </row>
    <row r="88" spans="1:11" ht="45">
      <c r="A88" s="118"/>
      <c r="B88" s="103"/>
      <c r="C88" s="44" t="s">
        <v>35</v>
      </c>
      <c r="D88" s="37">
        <f t="shared" si="22"/>
        <v>2039.8</v>
      </c>
      <c r="E88" s="37">
        <f t="shared" si="22"/>
        <v>2039.8</v>
      </c>
      <c r="F88" s="37">
        <f t="shared" si="22"/>
        <v>2039.8</v>
      </c>
      <c r="G88" s="37">
        <f t="shared" si="22"/>
        <v>532.29999999999995</v>
      </c>
      <c r="H88" s="37">
        <f t="shared" si="22"/>
        <v>532.29999999999995</v>
      </c>
      <c r="I88" s="41">
        <f>G88/D88*100</f>
        <v>26.095695656436902</v>
      </c>
      <c r="J88" s="41">
        <f>G88/E88*100</f>
        <v>26.095695656436902</v>
      </c>
      <c r="K88" s="41">
        <f>G88/F88*100</f>
        <v>26.095695656436902</v>
      </c>
    </row>
    <row r="89" spans="1:11" ht="75">
      <c r="A89" s="118"/>
      <c r="B89" s="103"/>
      <c r="C89" s="45" t="s">
        <v>143</v>
      </c>
      <c r="D89" s="37">
        <f t="shared" si="22"/>
        <v>2039.8</v>
      </c>
      <c r="E89" s="37">
        <f t="shared" si="22"/>
        <v>2039.8</v>
      </c>
      <c r="F89" s="37">
        <f t="shared" si="22"/>
        <v>2039.8</v>
      </c>
      <c r="G89" s="37">
        <f t="shared" si="22"/>
        <v>532.29999999999995</v>
      </c>
      <c r="H89" s="37">
        <f t="shared" si="22"/>
        <v>532.29999999999995</v>
      </c>
      <c r="I89" s="41">
        <f>G89/D89*100</f>
        <v>26.095695656436902</v>
      </c>
      <c r="J89" s="41">
        <f>G89/E89*100</f>
        <v>26.095695656436902</v>
      </c>
      <c r="K89" s="41">
        <f>G89/F89*100</f>
        <v>26.095695656436902</v>
      </c>
    </row>
    <row r="90" spans="1:11" ht="45">
      <c r="A90" s="118"/>
      <c r="B90" s="103"/>
      <c r="C90" s="44" t="s">
        <v>21</v>
      </c>
      <c r="D90" s="37">
        <f t="shared" si="22"/>
        <v>0</v>
      </c>
      <c r="E90" s="37">
        <f t="shared" si="22"/>
        <v>0</v>
      </c>
      <c r="F90" s="37">
        <f t="shared" si="22"/>
        <v>0</v>
      </c>
      <c r="G90" s="37">
        <f t="shared" si="22"/>
        <v>0</v>
      </c>
      <c r="H90" s="37">
        <f t="shared" si="22"/>
        <v>0</v>
      </c>
      <c r="I90" s="41">
        <v>0</v>
      </c>
      <c r="J90" s="41">
        <v>0</v>
      </c>
      <c r="K90" s="41">
        <v>0</v>
      </c>
    </row>
    <row r="91" spans="1:11" ht="45">
      <c r="A91" s="118"/>
      <c r="B91" s="104"/>
      <c r="C91" s="44" t="s">
        <v>22</v>
      </c>
      <c r="D91" s="37">
        <f t="shared" si="22"/>
        <v>0</v>
      </c>
      <c r="E91" s="37">
        <f t="shared" si="22"/>
        <v>0</v>
      </c>
      <c r="F91" s="37">
        <f t="shared" si="22"/>
        <v>0</v>
      </c>
      <c r="G91" s="37">
        <f t="shared" si="22"/>
        <v>0</v>
      </c>
      <c r="H91" s="37">
        <f t="shared" si="22"/>
        <v>0</v>
      </c>
      <c r="I91" s="41">
        <v>0</v>
      </c>
      <c r="J91" s="41">
        <v>0</v>
      </c>
      <c r="K91" s="41">
        <v>0</v>
      </c>
    </row>
    <row r="92" spans="1:11" ht="15" customHeight="1">
      <c r="A92" s="170" t="s">
        <v>155</v>
      </c>
      <c r="B92" s="102" t="s">
        <v>152</v>
      </c>
      <c r="C92" s="43" t="s">
        <v>141</v>
      </c>
      <c r="D92" s="34">
        <f>D93+D95+D97+D98</f>
        <v>499</v>
      </c>
      <c r="E92" s="34">
        <f>E93+E95+E97+E98</f>
        <v>499</v>
      </c>
      <c r="F92" s="34">
        <f>F93+F95+F97+F98</f>
        <v>499</v>
      </c>
      <c r="G92" s="34">
        <f>G93+G95+G97+G98</f>
        <v>368</v>
      </c>
      <c r="H92" s="34">
        <f>H93+H95+H97+H98</f>
        <v>368</v>
      </c>
      <c r="I92" s="35">
        <f>G92/D92*100</f>
        <v>73.747494989979955</v>
      </c>
      <c r="J92" s="35">
        <f>G92/E92*100</f>
        <v>73.747494989979955</v>
      </c>
      <c r="K92" s="35">
        <f>G92/F92*100</f>
        <v>73.747494989979955</v>
      </c>
    </row>
    <row r="93" spans="1:11" ht="30">
      <c r="A93" s="171"/>
      <c r="B93" s="103"/>
      <c r="C93" s="44" t="s">
        <v>19</v>
      </c>
      <c r="D93" s="37">
        <f>D107+D114+D121+D128+D135+D100</f>
        <v>499</v>
      </c>
      <c r="E93" s="37">
        <f>E107+E114+E121+E128+E135+E100</f>
        <v>499</v>
      </c>
      <c r="F93" s="37">
        <f>F107+F114+F121+F128+F135+F100</f>
        <v>499</v>
      </c>
      <c r="G93" s="37">
        <f>G107+G114+G121+G128+G135+G100</f>
        <v>368</v>
      </c>
      <c r="H93" s="37">
        <f>H107+H114+H121+H128+H135+H100</f>
        <v>368</v>
      </c>
      <c r="I93" s="41">
        <f>G93/D93*100</f>
        <v>73.747494989979955</v>
      </c>
      <c r="J93" s="41">
        <f>G93/E93*100</f>
        <v>73.747494989979955</v>
      </c>
      <c r="K93" s="41">
        <f>G93/F93*100</f>
        <v>73.747494989979955</v>
      </c>
    </row>
    <row r="94" spans="1:11" ht="15" customHeight="1">
      <c r="A94" s="171"/>
      <c r="B94" s="103"/>
      <c r="C94" s="45" t="s">
        <v>142</v>
      </c>
      <c r="D94" s="37">
        <v>0</v>
      </c>
      <c r="E94" s="37">
        <v>0</v>
      </c>
      <c r="F94" s="37">
        <v>0</v>
      </c>
      <c r="G94" s="37">
        <v>0</v>
      </c>
      <c r="H94" s="37">
        <v>0</v>
      </c>
      <c r="I94" s="41">
        <v>0</v>
      </c>
      <c r="J94" s="41">
        <v>0</v>
      </c>
      <c r="K94" s="41">
        <v>0</v>
      </c>
    </row>
    <row r="95" spans="1:11" ht="45">
      <c r="A95" s="171"/>
      <c r="B95" s="103"/>
      <c r="C95" s="44" t="s">
        <v>35</v>
      </c>
      <c r="D95" s="37">
        <v>0</v>
      </c>
      <c r="E95" s="37">
        <v>0</v>
      </c>
      <c r="F95" s="37">
        <v>0</v>
      </c>
      <c r="G95" s="37">
        <v>0</v>
      </c>
      <c r="H95" s="37">
        <v>0</v>
      </c>
      <c r="I95" s="35">
        <v>0</v>
      </c>
      <c r="J95" s="35">
        <v>0</v>
      </c>
      <c r="K95" s="35">
        <v>0</v>
      </c>
    </row>
    <row r="96" spans="1:11" ht="75">
      <c r="A96" s="171"/>
      <c r="B96" s="103"/>
      <c r="C96" s="45" t="s">
        <v>143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35">
        <v>0</v>
      </c>
      <c r="J96" s="35">
        <v>0</v>
      </c>
      <c r="K96" s="35">
        <v>0</v>
      </c>
    </row>
    <row r="97" spans="1:11" ht="45">
      <c r="A97" s="171"/>
      <c r="B97" s="103"/>
      <c r="C97" s="44" t="s">
        <v>21</v>
      </c>
      <c r="D97" s="37">
        <v>0</v>
      </c>
      <c r="E97" s="37">
        <v>0</v>
      </c>
      <c r="F97" s="37">
        <v>0</v>
      </c>
      <c r="G97" s="37">
        <v>0</v>
      </c>
      <c r="H97" s="37">
        <v>0</v>
      </c>
      <c r="I97" s="35">
        <v>0</v>
      </c>
      <c r="J97" s="35">
        <v>0</v>
      </c>
      <c r="K97" s="35">
        <v>0</v>
      </c>
    </row>
    <row r="98" spans="1:11" ht="45">
      <c r="A98" s="172"/>
      <c r="B98" s="104"/>
      <c r="C98" s="44" t="s">
        <v>22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5">
        <v>0</v>
      </c>
      <c r="J98" s="35">
        <v>0</v>
      </c>
      <c r="K98" s="35">
        <v>0</v>
      </c>
    </row>
    <row r="99" spans="1:11" ht="15" customHeight="1">
      <c r="A99" s="114" t="s">
        <v>156</v>
      </c>
      <c r="B99" s="102" t="s">
        <v>152</v>
      </c>
      <c r="C99" s="43" t="s">
        <v>141</v>
      </c>
      <c r="D99" s="34">
        <f>D100+D102+D104+D105</f>
        <v>50</v>
      </c>
      <c r="E99" s="34">
        <f>E100+E102+E104+E105</f>
        <v>50</v>
      </c>
      <c r="F99" s="34">
        <f>F100+F102+F104+F105</f>
        <v>50</v>
      </c>
      <c r="G99" s="34">
        <f>G100+G102+G104+G105</f>
        <v>13.5</v>
      </c>
      <c r="H99" s="34">
        <f>H100+H102+H104+H105</f>
        <v>13.5</v>
      </c>
      <c r="I99" s="35">
        <f>G99/D99*100</f>
        <v>27</v>
      </c>
      <c r="J99" s="35">
        <f>G99/E99*100</f>
        <v>27</v>
      </c>
      <c r="K99" s="35">
        <f>G99/F99*100</f>
        <v>27</v>
      </c>
    </row>
    <row r="100" spans="1:11" ht="30">
      <c r="A100" s="115"/>
      <c r="B100" s="103"/>
      <c r="C100" s="44" t="s">
        <v>19</v>
      </c>
      <c r="D100" s="37">
        <v>50</v>
      </c>
      <c r="E100" s="37">
        <v>50</v>
      </c>
      <c r="F100" s="37">
        <v>50</v>
      </c>
      <c r="G100" s="37">
        <v>13.5</v>
      </c>
      <c r="H100" s="37">
        <v>13.5</v>
      </c>
      <c r="I100" s="41">
        <f>G100/D100*100</f>
        <v>27</v>
      </c>
      <c r="J100" s="41">
        <f>G100/E100*100</f>
        <v>27</v>
      </c>
      <c r="K100" s="41">
        <f>G100/F100*100</f>
        <v>27</v>
      </c>
    </row>
    <row r="101" spans="1:11" ht="15" customHeight="1">
      <c r="A101" s="115"/>
      <c r="B101" s="103"/>
      <c r="C101" s="45" t="s">
        <v>142</v>
      </c>
      <c r="D101" s="37">
        <v>0</v>
      </c>
      <c r="E101" s="37"/>
      <c r="F101" s="37">
        <v>0</v>
      </c>
      <c r="G101" s="37">
        <v>0</v>
      </c>
      <c r="H101" s="37">
        <v>0</v>
      </c>
      <c r="I101" s="41">
        <v>0</v>
      </c>
      <c r="J101" s="41">
        <v>0</v>
      </c>
      <c r="K101" s="41">
        <v>0</v>
      </c>
    </row>
    <row r="102" spans="1:11" ht="45">
      <c r="A102" s="115"/>
      <c r="B102" s="103"/>
      <c r="C102" s="44" t="s">
        <v>35</v>
      </c>
      <c r="D102" s="37">
        <v>0</v>
      </c>
      <c r="E102" s="37">
        <v>0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</row>
    <row r="103" spans="1:11" ht="75">
      <c r="A103" s="115"/>
      <c r="B103" s="103"/>
      <c r="C103" s="45" t="s">
        <v>143</v>
      </c>
      <c r="D103" s="37">
        <v>0</v>
      </c>
      <c r="E103" s="37">
        <v>0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</row>
    <row r="104" spans="1:11" ht="45">
      <c r="A104" s="115"/>
      <c r="B104" s="103"/>
      <c r="C104" s="44" t="s">
        <v>21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</row>
    <row r="105" spans="1:11" ht="45">
      <c r="A105" s="116"/>
      <c r="B105" s="104"/>
      <c r="C105" s="44" t="s">
        <v>22</v>
      </c>
      <c r="D105" s="37">
        <v>0</v>
      </c>
      <c r="E105" s="37">
        <v>0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</row>
    <row r="106" spans="1:11" ht="15" customHeight="1">
      <c r="A106" s="99" t="s">
        <v>157</v>
      </c>
      <c r="B106" s="102" t="s">
        <v>152</v>
      </c>
      <c r="C106" s="43" t="s">
        <v>141</v>
      </c>
      <c r="D106" s="34">
        <f>D107+D109+D111+D112</f>
        <v>44</v>
      </c>
      <c r="E106" s="34">
        <f>E107+E109+E111+E112</f>
        <v>44</v>
      </c>
      <c r="F106" s="34">
        <f>F107+F109+F111+F112</f>
        <v>44</v>
      </c>
      <c r="G106" s="34">
        <f>G107+G109+G111+G112</f>
        <v>44</v>
      </c>
      <c r="H106" s="34">
        <f>H107+H109+H111+H112</f>
        <v>44</v>
      </c>
      <c r="I106" s="35">
        <f>G106/D106*100</f>
        <v>100</v>
      </c>
      <c r="J106" s="35">
        <f>G106/E106*100</f>
        <v>100</v>
      </c>
      <c r="K106" s="35">
        <f>G106/F106*100</f>
        <v>100</v>
      </c>
    </row>
    <row r="107" spans="1:11" ht="30">
      <c r="A107" s="100"/>
      <c r="B107" s="103"/>
      <c r="C107" s="44" t="s">
        <v>19</v>
      </c>
      <c r="D107" s="37">
        <v>44</v>
      </c>
      <c r="E107" s="37">
        <v>44</v>
      </c>
      <c r="F107" s="37">
        <v>44</v>
      </c>
      <c r="G107" s="37">
        <v>44</v>
      </c>
      <c r="H107" s="37">
        <v>44</v>
      </c>
      <c r="I107" s="41">
        <f>G107/D107*100</f>
        <v>100</v>
      </c>
      <c r="J107" s="41">
        <f>G107/E107*100</f>
        <v>100</v>
      </c>
      <c r="K107" s="41">
        <f>G107/F107*100</f>
        <v>100</v>
      </c>
    </row>
    <row r="108" spans="1:11" ht="15" customHeight="1">
      <c r="A108" s="100"/>
      <c r="B108" s="103"/>
      <c r="C108" s="45" t="s">
        <v>142</v>
      </c>
      <c r="D108" s="37">
        <v>0</v>
      </c>
      <c r="E108" s="37">
        <v>0</v>
      </c>
      <c r="F108" s="37">
        <v>0</v>
      </c>
      <c r="G108" s="37">
        <v>0</v>
      </c>
      <c r="H108" s="37">
        <v>0</v>
      </c>
      <c r="I108" s="41">
        <v>0</v>
      </c>
      <c r="J108" s="41">
        <v>0</v>
      </c>
      <c r="K108" s="41">
        <v>0</v>
      </c>
    </row>
    <row r="109" spans="1:11" ht="45">
      <c r="A109" s="100"/>
      <c r="B109" s="103"/>
      <c r="C109" s="44" t="s">
        <v>35</v>
      </c>
      <c r="D109" s="37">
        <v>0</v>
      </c>
      <c r="E109" s="37">
        <v>0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</row>
    <row r="110" spans="1:11" ht="75">
      <c r="A110" s="100"/>
      <c r="B110" s="103"/>
      <c r="C110" s="45" t="s">
        <v>143</v>
      </c>
      <c r="D110" s="37">
        <v>0</v>
      </c>
      <c r="E110" s="37">
        <v>0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</row>
    <row r="111" spans="1:11" ht="45">
      <c r="A111" s="100"/>
      <c r="B111" s="103"/>
      <c r="C111" s="44" t="s">
        <v>21</v>
      </c>
      <c r="D111" s="37">
        <v>0</v>
      </c>
      <c r="E111" s="37">
        <v>0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</row>
    <row r="112" spans="1:11" ht="45">
      <c r="A112" s="101"/>
      <c r="B112" s="104"/>
      <c r="C112" s="44" t="s">
        <v>22</v>
      </c>
      <c r="D112" s="37">
        <v>0</v>
      </c>
      <c r="E112" s="37">
        <v>0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</row>
    <row r="113" spans="1:11" ht="15" customHeight="1">
      <c r="A113" s="99" t="s">
        <v>158</v>
      </c>
      <c r="B113" s="102" t="s">
        <v>152</v>
      </c>
      <c r="C113" s="43" t="s">
        <v>141</v>
      </c>
      <c r="D113" s="34">
        <f>D114+D116+D118+D119</f>
        <v>185</v>
      </c>
      <c r="E113" s="34">
        <f>E114+E116+E118+E119</f>
        <v>185</v>
      </c>
      <c r="F113" s="34">
        <f>F114+F116+F118+F119</f>
        <v>185</v>
      </c>
      <c r="G113" s="34">
        <f>G114+G116+G118+G119</f>
        <v>185</v>
      </c>
      <c r="H113" s="34">
        <f>H114+H116+H118+H119</f>
        <v>185</v>
      </c>
      <c r="I113" s="35">
        <f>G113/D113*100</f>
        <v>100</v>
      </c>
      <c r="J113" s="35">
        <f>G113/E113*100</f>
        <v>100</v>
      </c>
      <c r="K113" s="35">
        <f>G113/F113*100</f>
        <v>100</v>
      </c>
    </row>
    <row r="114" spans="1:11" ht="30">
      <c r="A114" s="100"/>
      <c r="B114" s="103"/>
      <c r="C114" s="44" t="s">
        <v>19</v>
      </c>
      <c r="D114" s="37">
        <v>185</v>
      </c>
      <c r="E114" s="37">
        <v>185</v>
      </c>
      <c r="F114" s="37">
        <v>185</v>
      </c>
      <c r="G114" s="37">
        <v>185</v>
      </c>
      <c r="H114" s="37">
        <v>185</v>
      </c>
      <c r="I114" s="41">
        <f>G114/D114*100</f>
        <v>100</v>
      </c>
      <c r="J114" s="41">
        <f>G114/E114*100</f>
        <v>100</v>
      </c>
      <c r="K114" s="41">
        <f>G114/F114*100</f>
        <v>100</v>
      </c>
    </row>
    <row r="115" spans="1:11" ht="15" customHeight="1">
      <c r="A115" s="100"/>
      <c r="B115" s="103"/>
      <c r="C115" s="45" t="s">
        <v>142</v>
      </c>
      <c r="D115" s="37">
        <v>0</v>
      </c>
      <c r="E115" s="37"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</row>
    <row r="116" spans="1:11" ht="45">
      <c r="A116" s="100"/>
      <c r="B116" s="103"/>
      <c r="C116" s="44" t="s">
        <v>35</v>
      </c>
      <c r="D116" s="37">
        <v>0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</row>
    <row r="117" spans="1:11" ht="75">
      <c r="A117" s="100"/>
      <c r="B117" s="103"/>
      <c r="C117" s="45" t="s">
        <v>143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</row>
    <row r="118" spans="1:11" ht="45">
      <c r="A118" s="100"/>
      <c r="B118" s="103"/>
      <c r="C118" s="44" t="s">
        <v>21</v>
      </c>
      <c r="D118" s="37">
        <v>0</v>
      </c>
      <c r="E118" s="37">
        <v>0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</row>
    <row r="119" spans="1:11" ht="45">
      <c r="A119" s="101"/>
      <c r="B119" s="104"/>
      <c r="C119" s="44" t="s">
        <v>22</v>
      </c>
      <c r="D119" s="37">
        <v>0</v>
      </c>
      <c r="E119" s="37">
        <v>0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</row>
    <row r="120" spans="1:11" ht="15" customHeight="1">
      <c r="A120" s="99" t="s">
        <v>159</v>
      </c>
      <c r="B120" s="102" t="s">
        <v>152</v>
      </c>
      <c r="C120" s="43" t="s">
        <v>141</v>
      </c>
      <c r="D120" s="34">
        <f>D121+D123+D125+D126</f>
        <v>59</v>
      </c>
      <c r="E120" s="34">
        <f>E121+E123+E125+E126</f>
        <v>59</v>
      </c>
      <c r="F120" s="34">
        <f>F121+F123+F125+F126</f>
        <v>59</v>
      </c>
      <c r="G120" s="34">
        <f>G121+G123+G125+G126</f>
        <v>8</v>
      </c>
      <c r="H120" s="34">
        <f>H121+H123+H125+H126</f>
        <v>8</v>
      </c>
      <c r="I120" s="35">
        <f>G120/D120*100</f>
        <v>13.559322033898304</v>
      </c>
      <c r="J120" s="35">
        <f>G120/E120*100</f>
        <v>13.559322033898304</v>
      </c>
      <c r="K120" s="35">
        <f>G120/F120*100</f>
        <v>13.559322033898304</v>
      </c>
    </row>
    <row r="121" spans="1:11" ht="30">
      <c r="A121" s="100"/>
      <c r="B121" s="103"/>
      <c r="C121" s="44" t="s">
        <v>19</v>
      </c>
      <c r="D121" s="37">
        <v>59</v>
      </c>
      <c r="E121" s="37">
        <v>59</v>
      </c>
      <c r="F121" s="37">
        <v>59</v>
      </c>
      <c r="G121" s="37">
        <v>8</v>
      </c>
      <c r="H121" s="37">
        <v>8</v>
      </c>
      <c r="I121" s="41">
        <f>G121/D121*100</f>
        <v>13.559322033898304</v>
      </c>
      <c r="J121" s="41">
        <f>G121/E121*100</f>
        <v>13.559322033898304</v>
      </c>
      <c r="K121" s="41">
        <f>G121/F121*100</f>
        <v>13.559322033898304</v>
      </c>
    </row>
    <row r="122" spans="1:11" ht="15" customHeight="1">
      <c r="A122" s="100"/>
      <c r="B122" s="103"/>
      <c r="C122" s="45" t="s">
        <v>142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</row>
    <row r="123" spans="1:11" ht="45">
      <c r="A123" s="100"/>
      <c r="B123" s="103"/>
      <c r="C123" s="44" t="s">
        <v>35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</row>
    <row r="124" spans="1:11" ht="75">
      <c r="A124" s="100"/>
      <c r="B124" s="103"/>
      <c r="C124" s="45" t="s">
        <v>143</v>
      </c>
      <c r="D124" s="37">
        <v>0</v>
      </c>
      <c r="E124" s="37">
        <v>0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</row>
    <row r="125" spans="1:11" ht="45">
      <c r="A125" s="100"/>
      <c r="B125" s="103"/>
      <c r="C125" s="44" t="s">
        <v>21</v>
      </c>
      <c r="D125" s="37">
        <v>0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</row>
    <row r="126" spans="1:11" ht="45">
      <c r="A126" s="101"/>
      <c r="B126" s="104"/>
      <c r="C126" s="44" t="s">
        <v>22</v>
      </c>
      <c r="D126" s="37">
        <v>0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</row>
    <row r="127" spans="1:11" ht="15" customHeight="1">
      <c r="A127" s="114" t="s">
        <v>160</v>
      </c>
      <c r="B127" s="102" t="s">
        <v>152</v>
      </c>
      <c r="C127" s="43" t="s">
        <v>141</v>
      </c>
      <c r="D127" s="34">
        <f>D128+D130+D132+D133</f>
        <v>150</v>
      </c>
      <c r="E127" s="34">
        <f>E128+E130+E132+E133</f>
        <v>150</v>
      </c>
      <c r="F127" s="34">
        <f>F128+F130+F132+F133</f>
        <v>150</v>
      </c>
      <c r="G127" s="34">
        <f>G128+G130+G132+G133</f>
        <v>112.60000000000001</v>
      </c>
      <c r="H127" s="34">
        <f>H128+H130+H132+H133</f>
        <v>112.60000000000001</v>
      </c>
      <c r="I127" s="35">
        <f>G127/D127*100</f>
        <v>75.066666666666677</v>
      </c>
      <c r="J127" s="35">
        <f>G127/E127*100</f>
        <v>75.066666666666677</v>
      </c>
      <c r="K127" s="35">
        <f>G127/F127*100</f>
        <v>75.066666666666677</v>
      </c>
    </row>
    <row r="128" spans="1:11" ht="30">
      <c r="A128" s="115"/>
      <c r="B128" s="103"/>
      <c r="C128" s="44" t="s">
        <v>19</v>
      </c>
      <c r="D128" s="37">
        <v>150</v>
      </c>
      <c r="E128" s="37">
        <v>150</v>
      </c>
      <c r="F128" s="37">
        <v>150</v>
      </c>
      <c r="G128" s="37">
        <f>8.4+104.2</f>
        <v>112.60000000000001</v>
      </c>
      <c r="H128" s="37">
        <f>8.4+104.2</f>
        <v>112.60000000000001</v>
      </c>
      <c r="I128" s="41">
        <f>G128/D128*100</f>
        <v>75.066666666666677</v>
      </c>
      <c r="J128" s="41">
        <f>G128/E128*100</f>
        <v>75.066666666666677</v>
      </c>
      <c r="K128" s="41">
        <f>G128/F128*100</f>
        <v>75.066666666666677</v>
      </c>
    </row>
    <row r="129" spans="1:11" ht="15" customHeight="1">
      <c r="A129" s="115"/>
      <c r="B129" s="103"/>
      <c r="C129" s="45" t="s">
        <v>142</v>
      </c>
      <c r="D129" s="37">
        <v>0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</row>
    <row r="130" spans="1:11" ht="45">
      <c r="A130" s="115"/>
      <c r="B130" s="103"/>
      <c r="C130" s="44" t="s">
        <v>35</v>
      </c>
      <c r="D130" s="37">
        <v>0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</row>
    <row r="131" spans="1:11" ht="75">
      <c r="A131" s="115"/>
      <c r="B131" s="103"/>
      <c r="C131" s="45" t="s">
        <v>143</v>
      </c>
      <c r="D131" s="37">
        <v>0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</row>
    <row r="132" spans="1:11" ht="45">
      <c r="A132" s="115"/>
      <c r="B132" s="103"/>
      <c r="C132" s="44" t="s">
        <v>21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</row>
    <row r="133" spans="1:11" ht="45">
      <c r="A133" s="116"/>
      <c r="B133" s="104"/>
      <c r="C133" s="44" t="s">
        <v>22</v>
      </c>
      <c r="D133" s="37">
        <v>0</v>
      </c>
      <c r="E133" s="37">
        <v>0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</row>
    <row r="134" spans="1:11" ht="15" customHeight="1">
      <c r="A134" s="114" t="s">
        <v>161</v>
      </c>
      <c r="B134" s="102" t="s">
        <v>152</v>
      </c>
      <c r="C134" s="43" t="s">
        <v>141</v>
      </c>
      <c r="D134" s="34">
        <f>D135+D137+D139+D140</f>
        <v>11</v>
      </c>
      <c r="E134" s="34">
        <f>E135+E137+E139+E140</f>
        <v>11</v>
      </c>
      <c r="F134" s="34">
        <f>F135+F137+F139+F140</f>
        <v>11</v>
      </c>
      <c r="G134" s="34">
        <f>G135+G137+G139+G140</f>
        <v>4.9000000000000004</v>
      </c>
      <c r="H134" s="34">
        <f>H135+H137+H139+H140</f>
        <v>4.9000000000000004</v>
      </c>
      <c r="I134" s="35">
        <f>G134/D134*100</f>
        <v>44.545454545454547</v>
      </c>
      <c r="J134" s="35">
        <f>G134/E134*100</f>
        <v>44.545454545454547</v>
      </c>
      <c r="K134" s="35">
        <f>G134/F134*100</f>
        <v>44.545454545454547</v>
      </c>
    </row>
    <row r="135" spans="1:11" ht="30">
      <c r="A135" s="115"/>
      <c r="B135" s="103"/>
      <c r="C135" s="44" t="s">
        <v>19</v>
      </c>
      <c r="D135" s="37">
        <v>11</v>
      </c>
      <c r="E135" s="37">
        <v>11</v>
      </c>
      <c r="F135" s="37">
        <v>11</v>
      </c>
      <c r="G135" s="37">
        <v>4.9000000000000004</v>
      </c>
      <c r="H135" s="37">
        <v>4.9000000000000004</v>
      </c>
      <c r="I135" s="41">
        <f>G135/D135*100</f>
        <v>44.545454545454547</v>
      </c>
      <c r="J135" s="41">
        <f>G135/E135*100</f>
        <v>44.545454545454547</v>
      </c>
      <c r="K135" s="41">
        <f>G135/F135*100</f>
        <v>44.545454545454547</v>
      </c>
    </row>
    <row r="136" spans="1:11" ht="15" customHeight="1">
      <c r="A136" s="115"/>
      <c r="B136" s="103"/>
      <c r="C136" s="45" t="s">
        <v>142</v>
      </c>
      <c r="D136" s="37">
        <v>0</v>
      </c>
      <c r="E136" s="37">
        <v>0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</row>
    <row r="137" spans="1:11" ht="45">
      <c r="A137" s="115"/>
      <c r="B137" s="103"/>
      <c r="C137" s="44" t="s">
        <v>35</v>
      </c>
      <c r="D137" s="37">
        <v>0</v>
      </c>
      <c r="E137" s="37">
        <v>0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</row>
    <row r="138" spans="1:11" ht="75">
      <c r="A138" s="115"/>
      <c r="B138" s="103"/>
      <c r="C138" s="45" t="s">
        <v>143</v>
      </c>
      <c r="D138" s="37">
        <v>0</v>
      </c>
      <c r="E138" s="37">
        <v>0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</row>
    <row r="139" spans="1:11" ht="45">
      <c r="A139" s="115"/>
      <c r="B139" s="103"/>
      <c r="C139" s="44" t="s">
        <v>21</v>
      </c>
      <c r="D139" s="37">
        <v>0</v>
      </c>
      <c r="E139" s="37">
        <v>0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</row>
    <row r="140" spans="1:11" ht="45">
      <c r="A140" s="116"/>
      <c r="B140" s="104"/>
      <c r="C140" s="44" t="s">
        <v>22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</row>
    <row r="141" spans="1:11" ht="15" customHeight="1">
      <c r="A141" s="170" t="s">
        <v>162</v>
      </c>
      <c r="B141" s="102" t="s">
        <v>163</v>
      </c>
      <c r="C141" s="43" t="s">
        <v>141</v>
      </c>
      <c r="D141" s="34">
        <f>D142+D144+D146+D147</f>
        <v>2231.3000000000002</v>
      </c>
      <c r="E141" s="34">
        <f>E142+E144+E146+E147</f>
        <v>42231.3</v>
      </c>
      <c r="F141" s="34">
        <f>F142+F144+F146+F147</f>
        <v>2231.3000000000002</v>
      </c>
      <c r="G141" s="34">
        <f>G142+G144+G146+G147</f>
        <v>1376.1</v>
      </c>
      <c r="H141" s="34">
        <f>H142+H144+H146+H147</f>
        <v>1376.1</v>
      </c>
      <c r="I141" s="35">
        <f>G141/D141*100</f>
        <v>61.672567561511215</v>
      </c>
      <c r="J141" s="35">
        <f>G141/E141*100</f>
        <v>3.2584836365444585</v>
      </c>
      <c r="K141" s="35">
        <f>G141/F141*100</f>
        <v>61.672567561511215</v>
      </c>
    </row>
    <row r="142" spans="1:11" ht="30">
      <c r="A142" s="171"/>
      <c r="B142" s="103"/>
      <c r="C142" s="44" t="s">
        <v>19</v>
      </c>
      <c r="D142" s="37">
        <f>D149+D156+D163+D170+D177+D184+D191+D198+D205+D212+D219+D226</f>
        <v>2231.3000000000002</v>
      </c>
      <c r="E142" s="37">
        <f t="shared" ref="E142:H142" si="23">E149+E156+E163+E170+E177+E184+E191+E198+E205+E212+E219+E226</f>
        <v>42231.3</v>
      </c>
      <c r="F142" s="37">
        <f t="shared" si="23"/>
        <v>2231.3000000000002</v>
      </c>
      <c r="G142" s="37">
        <f t="shared" si="23"/>
        <v>1376.1</v>
      </c>
      <c r="H142" s="37">
        <f t="shared" si="23"/>
        <v>1376.1</v>
      </c>
      <c r="I142" s="41">
        <f>G142/D142*100</f>
        <v>61.672567561511215</v>
      </c>
      <c r="J142" s="41">
        <f>G142/E142*100</f>
        <v>3.2584836365444585</v>
      </c>
      <c r="K142" s="41">
        <f>G142/F142*100</f>
        <v>61.672567561511215</v>
      </c>
    </row>
    <row r="143" spans="1:11" ht="15" customHeight="1">
      <c r="A143" s="171"/>
      <c r="B143" s="103"/>
      <c r="C143" s="45" t="s">
        <v>142</v>
      </c>
      <c r="D143" s="37">
        <f>D150+D157+D164+D171+D178+D185+D192+D199+D206</f>
        <v>0</v>
      </c>
      <c r="E143" s="37">
        <f>E150+E157+E164+E171+E178+E185+E192+E199+E206</f>
        <v>0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</row>
    <row r="144" spans="1:11" ht="45">
      <c r="A144" s="171"/>
      <c r="B144" s="103"/>
      <c r="C144" s="44" t="s">
        <v>35</v>
      </c>
      <c r="D144" s="37">
        <f>D151+D158+D165+D172+D179+D186+D193+D200+D207</f>
        <v>0</v>
      </c>
      <c r="E144" s="37">
        <f>E151+E158+E165+E172+E179+E186+E193+E200+E207</f>
        <v>0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</row>
    <row r="145" spans="1:11" ht="75">
      <c r="A145" s="171"/>
      <c r="B145" s="103"/>
      <c r="C145" s="45" t="s">
        <v>143</v>
      </c>
      <c r="D145" s="37">
        <v>0</v>
      </c>
      <c r="E145" s="37">
        <v>0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</row>
    <row r="146" spans="1:11" ht="45">
      <c r="A146" s="171"/>
      <c r="B146" s="103"/>
      <c r="C146" s="44" t="s">
        <v>21</v>
      </c>
      <c r="D146" s="37">
        <f>D153+D160+D167+D174+D181+D188+D195+D202+D209</f>
        <v>0</v>
      </c>
      <c r="E146" s="37">
        <f>E153+E160+E167+E174+E181+E188+E195+E202+E209</f>
        <v>0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</row>
    <row r="147" spans="1:11" ht="45">
      <c r="A147" s="172"/>
      <c r="B147" s="104"/>
      <c r="C147" s="44" t="s">
        <v>22</v>
      </c>
      <c r="D147" s="37">
        <f>D154+D161+D168+D175+D182+D189+D196+D203+D210</f>
        <v>0</v>
      </c>
      <c r="E147" s="37">
        <f>E154+E161+E168+E175+E182+E189+E196+E203+E210</f>
        <v>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</row>
    <row r="148" spans="1:11" ht="15" customHeight="1">
      <c r="A148" s="99" t="s">
        <v>164</v>
      </c>
      <c r="B148" s="102" t="s">
        <v>152</v>
      </c>
      <c r="C148" s="43" t="s">
        <v>141</v>
      </c>
      <c r="D148" s="34">
        <f>D149+D151+D153+D154</f>
        <v>0</v>
      </c>
      <c r="E148" s="34">
        <f>E149+E151+E153+E154</f>
        <v>0</v>
      </c>
      <c r="F148" s="34">
        <f>F149+F151+F153+F154</f>
        <v>0</v>
      </c>
      <c r="G148" s="34">
        <f>G149+G151+G153+G154</f>
        <v>0</v>
      </c>
      <c r="H148" s="34">
        <f>H149+H151+H153+H154</f>
        <v>0</v>
      </c>
      <c r="I148" s="35" t="e">
        <f>G148/D148*100</f>
        <v>#DIV/0!</v>
      </c>
      <c r="J148" s="35" t="e">
        <f>G148/E148*100</f>
        <v>#DIV/0!</v>
      </c>
      <c r="K148" s="35" t="e">
        <f>G148/F148*100</f>
        <v>#DIV/0!</v>
      </c>
    </row>
    <row r="149" spans="1:11" ht="30">
      <c r="A149" s="100"/>
      <c r="B149" s="103"/>
      <c r="C149" s="44" t="s">
        <v>19</v>
      </c>
      <c r="D149" s="37">
        <v>0</v>
      </c>
      <c r="E149" s="37">
        <v>0</v>
      </c>
      <c r="F149" s="37">
        <v>0</v>
      </c>
      <c r="G149" s="37">
        <v>0</v>
      </c>
      <c r="H149" s="37">
        <v>0</v>
      </c>
      <c r="I149" s="41" t="e">
        <f>G149/D149*100</f>
        <v>#DIV/0!</v>
      </c>
      <c r="J149" s="41" t="e">
        <f>G149/E149*100</f>
        <v>#DIV/0!</v>
      </c>
      <c r="K149" s="41" t="e">
        <f>G149/F149*100</f>
        <v>#DIV/0!</v>
      </c>
    </row>
    <row r="150" spans="1:11" ht="15" customHeight="1">
      <c r="A150" s="100"/>
      <c r="B150" s="103"/>
      <c r="C150" s="45" t="s">
        <v>142</v>
      </c>
      <c r="D150" s="37"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</row>
    <row r="151" spans="1:11" ht="45">
      <c r="A151" s="100"/>
      <c r="B151" s="103"/>
      <c r="C151" s="44" t="s">
        <v>35</v>
      </c>
      <c r="D151" s="37">
        <v>0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</row>
    <row r="152" spans="1:11" ht="75">
      <c r="A152" s="100"/>
      <c r="B152" s="103"/>
      <c r="C152" s="45" t="s">
        <v>143</v>
      </c>
      <c r="D152" s="37">
        <v>0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</row>
    <row r="153" spans="1:11" ht="45">
      <c r="A153" s="100"/>
      <c r="B153" s="103"/>
      <c r="C153" s="44" t="s">
        <v>21</v>
      </c>
      <c r="D153" s="37"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</row>
    <row r="154" spans="1:11" ht="45">
      <c r="A154" s="101"/>
      <c r="B154" s="104"/>
      <c r="C154" s="44" t="s">
        <v>22</v>
      </c>
      <c r="D154" s="37">
        <v>0</v>
      </c>
      <c r="E154" s="37">
        <v>0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</row>
    <row r="155" spans="1:11" ht="15" customHeight="1">
      <c r="A155" s="99" t="s">
        <v>165</v>
      </c>
      <c r="B155" s="102" t="s">
        <v>152</v>
      </c>
      <c r="C155" s="43" t="s">
        <v>141</v>
      </c>
      <c r="D155" s="34">
        <f t="shared" ref="D155:K155" si="24">D156+D158+D160+D161</f>
        <v>0</v>
      </c>
      <c r="E155" s="34">
        <f t="shared" si="24"/>
        <v>0</v>
      </c>
      <c r="F155" s="34">
        <f t="shared" si="24"/>
        <v>0</v>
      </c>
      <c r="G155" s="34">
        <f t="shared" si="24"/>
        <v>0</v>
      </c>
      <c r="H155" s="34">
        <f t="shared" si="24"/>
        <v>0</v>
      </c>
      <c r="I155" s="34">
        <f t="shared" si="24"/>
        <v>0</v>
      </c>
      <c r="J155" s="34">
        <f t="shared" si="24"/>
        <v>0</v>
      </c>
      <c r="K155" s="34">
        <f t="shared" si="24"/>
        <v>0</v>
      </c>
    </row>
    <row r="156" spans="1:11" ht="30">
      <c r="A156" s="100"/>
      <c r="B156" s="103"/>
      <c r="C156" s="44" t="s">
        <v>19</v>
      </c>
      <c r="D156" s="37">
        <f>10-10</f>
        <v>0</v>
      </c>
      <c r="E156" s="37">
        <f>10-10</f>
        <v>0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</row>
    <row r="157" spans="1:11" ht="15" customHeight="1">
      <c r="A157" s="100"/>
      <c r="B157" s="103"/>
      <c r="C157" s="45" t="s">
        <v>142</v>
      </c>
      <c r="D157" s="37">
        <v>0</v>
      </c>
      <c r="E157" s="37">
        <v>0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</row>
    <row r="158" spans="1:11" ht="45">
      <c r="A158" s="100"/>
      <c r="B158" s="103"/>
      <c r="C158" s="44" t="s">
        <v>35</v>
      </c>
      <c r="D158" s="37">
        <v>0</v>
      </c>
      <c r="E158" s="37">
        <v>0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</row>
    <row r="159" spans="1:11" ht="75">
      <c r="A159" s="100"/>
      <c r="B159" s="103"/>
      <c r="C159" s="45" t="s">
        <v>143</v>
      </c>
      <c r="D159" s="37">
        <v>0</v>
      </c>
      <c r="E159" s="37">
        <v>0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</row>
    <row r="160" spans="1:11" ht="45">
      <c r="A160" s="100"/>
      <c r="B160" s="103"/>
      <c r="C160" s="44" t="s">
        <v>21</v>
      </c>
      <c r="D160" s="37">
        <v>0</v>
      </c>
      <c r="E160" s="37">
        <v>0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</row>
    <row r="161" spans="1:11" ht="45">
      <c r="A161" s="101"/>
      <c r="B161" s="104"/>
      <c r="C161" s="44" t="s">
        <v>22</v>
      </c>
      <c r="D161" s="37">
        <v>0</v>
      </c>
      <c r="E161" s="37">
        <v>0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</row>
    <row r="162" spans="1:11" ht="15" customHeight="1">
      <c r="A162" s="99" t="s">
        <v>166</v>
      </c>
      <c r="B162" s="102" t="s">
        <v>152</v>
      </c>
      <c r="C162" s="43" t="s">
        <v>141</v>
      </c>
      <c r="D162" s="34">
        <f>D163+D165+D167+D168</f>
        <v>0</v>
      </c>
      <c r="E162" s="34">
        <f>E163+E165+E167+E168</f>
        <v>0</v>
      </c>
      <c r="F162" s="34">
        <f>F163+F165+F167+F168</f>
        <v>0</v>
      </c>
      <c r="G162" s="34">
        <f>G163+G165+G167+G168</f>
        <v>0</v>
      </c>
      <c r="H162" s="34">
        <f>H163+H165+H167+H168</f>
        <v>0</v>
      </c>
      <c r="I162" s="35" t="e">
        <f>G162/D162*100</f>
        <v>#DIV/0!</v>
      </c>
      <c r="J162" s="35" t="e">
        <f>G162/E162*100</f>
        <v>#DIV/0!</v>
      </c>
      <c r="K162" s="35" t="e">
        <f>G162/F162*100</f>
        <v>#DIV/0!</v>
      </c>
    </row>
    <row r="163" spans="1:11" ht="30">
      <c r="A163" s="100"/>
      <c r="B163" s="103"/>
      <c r="C163" s="44" t="s">
        <v>19</v>
      </c>
      <c r="D163" s="37">
        <v>0</v>
      </c>
      <c r="E163" s="37">
        <v>0</v>
      </c>
      <c r="F163" s="37">
        <v>0</v>
      </c>
      <c r="G163" s="37">
        <v>0</v>
      </c>
      <c r="H163" s="37">
        <v>0</v>
      </c>
      <c r="I163" s="41" t="e">
        <f>G163/D163*100</f>
        <v>#DIV/0!</v>
      </c>
      <c r="J163" s="41" t="e">
        <f>G163/E163*100</f>
        <v>#DIV/0!</v>
      </c>
      <c r="K163" s="41" t="e">
        <f>G163/F163*100</f>
        <v>#DIV/0!</v>
      </c>
    </row>
    <row r="164" spans="1:11" ht="15" customHeight="1">
      <c r="A164" s="100"/>
      <c r="B164" s="103"/>
      <c r="C164" s="45" t="s">
        <v>142</v>
      </c>
      <c r="D164" s="37">
        <v>0</v>
      </c>
      <c r="E164" s="37">
        <v>0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</row>
    <row r="165" spans="1:11" ht="45">
      <c r="A165" s="100"/>
      <c r="B165" s="103"/>
      <c r="C165" s="44" t="s">
        <v>35</v>
      </c>
      <c r="D165" s="37">
        <v>0</v>
      </c>
      <c r="E165" s="37">
        <v>0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</row>
    <row r="166" spans="1:11" ht="75">
      <c r="A166" s="100"/>
      <c r="B166" s="103"/>
      <c r="C166" s="45" t="s">
        <v>143</v>
      </c>
      <c r="D166" s="37">
        <v>0</v>
      </c>
      <c r="E166" s="37">
        <v>0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</row>
    <row r="167" spans="1:11" ht="45">
      <c r="A167" s="100"/>
      <c r="B167" s="103"/>
      <c r="C167" s="44" t="s">
        <v>21</v>
      </c>
      <c r="D167" s="37">
        <v>0</v>
      </c>
      <c r="E167" s="37">
        <v>0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</row>
    <row r="168" spans="1:11" ht="45">
      <c r="A168" s="101"/>
      <c r="B168" s="104"/>
      <c r="C168" s="44" t="s">
        <v>22</v>
      </c>
      <c r="D168" s="37">
        <v>0</v>
      </c>
      <c r="E168" s="37">
        <v>0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</row>
    <row r="169" spans="1:11" ht="15" customHeight="1">
      <c r="A169" s="191" t="s">
        <v>167</v>
      </c>
      <c r="B169" s="102" t="s">
        <v>152</v>
      </c>
      <c r="C169" s="43" t="s">
        <v>141</v>
      </c>
      <c r="D169" s="34">
        <f>D170+D172+D174+D175</f>
        <v>0</v>
      </c>
      <c r="E169" s="34">
        <f>E170+E172+E174+E175</f>
        <v>0</v>
      </c>
      <c r="F169" s="34">
        <f>F170+F172+F174+F175</f>
        <v>0</v>
      </c>
      <c r="G169" s="34">
        <f>G170+G172+G174+G175</f>
        <v>0</v>
      </c>
      <c r="H169" s="34">
        <f>H170+H172+H174+H175</f>
        <v>0</v>
      </c>
      <c r="I169" s="35" t="e">
        <f>G169/D169*100</f>
        <v>#DIV/0!</v>
      </c>
      <c r="J169" s="35" t="e">
        <f>G169/E169*100</f>
        <v>#DIV/0!</v>
      </c>
      <c r="K169" s="35" t="e">
        <f>G169/F169*100</f>
        <v>#DIV/0!</v>
      </c>
    </row>
    <row r="170" spans="1:11" ht="30">
      <c r="A170" s="192"/>
      <c r="B170" s="103"/>
      <c r="C170" s="44" t="s">
        <v>19</v>
      </c>
      <c r="D170" s="37">
        <v>0</v>
      </c>
      <c r="E170" s="37">
        <v>0</v>
      </c>
      <c r="F170" s="37">
        <v>0</v>
      </c>
      <c r="G170" s="37">
        <v>0</v>
      </c>
      <c r="H170" s="37">
        <v>0</v>
      </c>
      <c r="I170" s="41" t="e">
        <f>G170/D170*100</f>
        <v>#DIV/0!</v>
      </c>
      <c r="J170" s="41" t="e">
        <f>G170/E170*100</f>
        <v>#DIV/0!</v>
      </c>
      <c r="K170" s="41" t="e">
        <f>G170/F170*100</f>
        <v>#DIV/0!</v>
      </c>
    </row>
    <row r="171" spans="1:11" ht="15" customHeight="1">
      <c r="A171" s="192"/>
      <c r="B171" s="103"/>
      <c r="C171" s="45" t="s">
        <v>142</v>
      </c>
      <c r="D171" s="37">
        <v>0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</row>
    <row r="172" spans="1:11" ht="45">
      <c r="A172" s="192"/>
      <c r="B172" s="103"/>
      <c r="C172" s="44" t="s">
        <v>35</v>
      </c>
      <c r="D172" s="37">
        <v>0</v>
      </c>
      <c r="E172" s="37">
        <v>0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0</v>
      </c>
    </row>
    <row r="173" spans="1:11" ht="75">
      <c r="A173" s="192"/>
      <c r="B173" s="103"/>
      <c r="C173" s="45" t="s">
        <v>143</v>
      </c>
      <c r="D173" s="37">
        <v>0</v>
      </c>
      <c r="E173" s="37">
        <v>0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</row>
    <row r="174" spans="1:11" ht="45">
      <c r="A174" s="192"/>
      <c r="B174" s="103"/>
      <c r="C174" s="44" t="s">
        <v>21</v>
      </c>
      <c r="D174" s="37">
        <v>0</v>
      </c>
      <c r="E174" s="37">
        <v>0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</row>
    <row r="175" spans="1:11" ht="45">
      <c r="A175" s="193"/>
      <c r="B175" s="104"/>
      <c r="C175" s="44" t="s">
        <v>22</v>
      </c>
      <c r="D175" s="37">
        <v>0</v>
      </c>
      <c r="E175" s="37">
        <v>0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</row>
    <row r="176" spans="1:11" ht="15" customHeight="1">
      <c r="A176" s="191" t="s">
        <v>168</v>
      </c>
      <c r="B176" s="102" t="s">
        <v>144</v>
      </c>
      <c r="C176" s="43" t="s">
        <v>141</v>
      </c>
      <c r="D176" s="34">
        <f>D177+D179+D181+D182</f>
        <v>0</v>
      </c>
      <c r="E176" s="34">
        <f>E177+E179+E181+E182</f>
        <v>0</v>
      </c>
      <c r="F176" s="34">
        <f>F177+F179+F181+F182</f>
        <v>0</v>
      </c>
      <c r="G176" s="34">
        <f>G177+G179+G181+G182</f>
        <v>0</v>
      </c>
      <c r="H176" s="34">
        <f>H177+H179+H181+H182</f>
        <v>0</v>
      </c>
      <c r="I176" s="35" t="e">
        <f>G176/D176*100</f>
        <v>#DIV/0!</v>
      </c>
      <c r="J176" s="35" t="e">
        <f>G176/E176*100</f>
        <v>#DIV/0!</v>
      </c>
      <c r="K176" s="35" t="e">
        <f>G176/F176*100</f>
        <v>#DIV/0!</v>
      </c>
    </row>
    <row r="177" spans="1:11" ht="30">
      <c r="A177" s="192"/>
      <c r="B177" s="103"/>
      <c r="C177" s="44" t="s">
        <v>19</v>
      </c>
      <c r="D177" s="37">
        <v>0</v>
      </c>
      <c r="E177" s="37">
        <v>0</v>
      </c>
      <c r="F177" s="37">
        <v>0</v>
      </c>
      <c r="G177" s="37">
        <v>0</v>
      </c>
      <c r="H177" s="37">
        <v>0</v>
      </c>
      <c r="I177" s="41" t="e">
        <f>G177/D177*100</f>
        <v>#DIV/0!</v>
      </c>
      <c r="J177" s="41" t="e">
        <f>G177/E177*100</f>
        <v>#DIV/0!</v>
      </c>
      <c r="K177" s="41" t="e">
        <f>G177/F177*100</f>
        <v>#DIV/0!</v>
      </c>
    </row>
    <row r="178" spans="1:11" ht="15" customHeight="1">
      <c r="A178" s="192"/>
      <c r="B178" s="103"/>
      <c r="C178" s="45" t="s">
        <v>142</v>
      </c>
      <c r="D178" s="37">
        <v>0</v>
      </c>
      <c r="E178" s="37">
        <v>0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</row>
    <row r="179" spans="1:11" ht="45">
      <c r="A179" s="192"/>
      <c r="B179" s="103"/>
      <c r="C179" s="44" t="s">
        <v>35</v>
      </c>
      <c r="D179" s="37">
        <v>0</v>
      </c>
      <c r="E179" s="37">
        <v>0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</row>
    <row r="180" spans="1:11" ht="75">
      <c r="A180" s="192"/>
      <c r="B180" s="103"/>
      <c r="C180" s="45" t="s">
        <v>143</v>
      </c>
      <c r="D180" s="37">
        <v>0</v>
      </c>
      <c r="E180" s="37">
        <v>0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</row>
    <row r="181" spans="1:11" ht="45">
      <c r="A181" s="192"/>
      <c r="B181" s="103"/>
      <c r="C181" s="44" t="s">
        <v>21</v>
      </c>
      <c r="D181" s="37">
        <v>0</v>
      </c>
      <c r="E181" s="37">
        <v>0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</row>
    <row r="182" spans="1:11" ht="45">
      <c r="A182" s="193"/>
      <c r="B182" s="104"/>
      <c r="C182" s="44" t="s">
        <v>22</v>
      </c>
      <c r="D182" s="37">
        <v>0</v>
      </c>
      <c r="E182" s="37">
        <v>0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</row>
    <row r="183" spans="1:11" ht="15" customHeight="1">
      <c r="A183" s="191" t="s">
        <v>169</v>
      </c>
      <c r="B183" s="102" t="s">
        <v>144</v>
      </c>
      <c r="C183" s="43" t="s">
        <v>141</v>
      </c>
      <c r="D183" s="34">
        <f>D184+D186+D188+D189</f>
        <v>0</v>
      </c>
      <c r="E183" s="34">
        <f>E184+E186+E188+E189</f>
        <v>0</v>
      </c>
      <c r="F183" s="34">
        <f>F184+F186+F188+F189</f>
        <v>0</v>
      </c>
      <c r="G183" s="34">
        <f>G184+G186+G188+G189</f>
        <v>0</v>
      </c>
      <c r="H183" s="34">
        <f>H184+H186+H188+H189</f>
        <v>0</v>
      </c>
      <c r="I183" s="41" t="e">
        <f t="shared" ref="I183:K184" si="25">F183/D183*100</f>
        <v>#DIV/0!</v>
      </c>
      <c r="J183" s="35" t="e">
        <f t="shared" si="25"/>
        <v>#DIV/0!</v>
      </c>
      <c r="K183" s="35" t="e">
        <f t="shared" si="25"/>
        <v>#DIV/0!</v>
      </c>
    </row>
    <row r="184" spans="1:11" ht="30">
      <c r="A184" s="192"/>
      <c r="B184" s="103"/>
      <c r="C184" s="44" t="s">
        <v>19</v>
      </c>
      <c r="D184" s="37">
        <v>0</v>
      </c>
      <c r="E184" s="37">
        <v>0</v>
      </c>
      <c r="F184" s="37">
        <v>0</v>
      </c>
      <c r="G184" s="37">
        <v>0</v>
      </c>
      <c r="H184" s="37">
        <v>0</v>
      </c>
      <c r="I184" s="41" t="e">
        <f t="shared" si="25"/>
        <v>#DIV/0!</v>
      </c>
      <c r="J184" s="41" t="e">
        <f t="shared" si="25"/>
        <v>#DIV/0!</v>
      </c>
      <c r="K184" s="41" t="e">
        <f t="shared" si="25"/>
        <v>#DIV/0!</v>
      </c>
    </row>
    <row r="185" spans="1:11" ht="15" customHeight="1">
      <c r="A185" s="192"/>
      <c r="B185" s="103"/>
      <c r="C185" s="45" t="s">
        <v>142</v>
      </c>
      <c r="D185" s="37">
        <v>0</v>
      </c>
      <c r="E185" s="37">
        <v>0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</row>
    <row r="186" spans="1:11" ht="45">
      <c r="A186" s="192"/>
      <c r="B186" s="103"/>
      <c r="C186" s="44" t="s">
        <v>35</v>
      </c>
      <c r="D186" s="37">
        <v>0</v>
      </c>
      <c r="E186" s="37">
        <v>0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</row>
    <row r="187" spans="1:11" ht="75">
      <c r="A187" s="192"/>
      <c r="B187" s="103"/>
      <c r="C187" s="45" t="s">
        <v>143</v>
      </c>
      <c r="D187" s="37">
        <v>0</v>
      </c>
      <c r="E187" s="37">
        <v>0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</row>
    <row r="188" spans="1:11" ht="45">
      <c r="A188" s="192"/>
      <c r="B188" s="103"/>
      <c r="C188" s="44" t="s">
        <v>21</v>
      </c>
      <c r="D188" s="37">
        <v>0</v>
      </c>
      <c r="E188" s="37">
        <v>0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</row>
    <row r="189" spans="1:11" ht="45">
      <c r="A189" s="193"/>
      <c r="B189" s="104"/>
      <c r="C189" s="44" t="s">
        <v>22</v>
      </c>
      <c r="D189" s="37">
        <v>0</v>
      </c>
      <c r="E189" s="37">
        <v>0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</row>
    <row r="190" spans="1:11" ht="15" customHeight="1">
      <c r="A190" s="194" t="s">
        <v>170</v>
      </c>
      <c r="B190" s="102" t="s">
        <v>152</v>
      </c>
      <c r="C190" s="44" t="s">
        <v>141</v>
      </c>
      <c r="D190" s="34">
        <f>D191+D193+D195+D196</f>
        <v>0</v>
      </c>
      <c r="E190" s="34">
        <f>E191+E193+E195+E196</f>
        <v>0</v>
      </c>
      <c r="F190" s="34">
        <f>F191+F193+F195+F196</f>
        <v>0</v>
      </c>
      <c r="G190" s="34">
        <f>G191+G193+G195+G196</f>
        <v>0</v>
      </c>
      <c r="H190" s="34">
        <f>H191+H193+H195+H196</f>
        <v>0</v>
      </c>
      <c r="I190" s="35" t="e">
        <f>G190/D190*100</f>
        <v>#DIV/0!</v>
      </c>
      <c r="J190" s="35" t="e">
        <f>G190/E190*100</f>
        <v>#DIV/0!</v>
      </c>
      <c r="K190" s="35" t="e">
        <f>G190/F190*100</f>
        <v>#DIV/0!</v>
      </c>
    </row>
    <row r="191" spans="1:11" ht="30">
      <c r="A191" s="195"/>
      <c r="B191" s="103"/>
      <c r="C191" s="44" t="s">
        <v>19</v>
      </c>
      <c r="D191" s="37">
        <v>0</v>
      </c>
      <c r="E191" s="37">
        <v>0</v>
      </c>
      <c r="F191" s="37">
        <v>0</v>
      </c>
      <c r="G191" s="37">
        <v>0</v>
      </c>
      <c r="H191" s="37">
        <v>0</v>
      </c>
      <c r="I191" s="41" t="e">
        <f>G191/D191*100</f>
        <v>#DIV/0!</v>
      </c>
      <c r="J191" s="41" t="e">
        <f>G191/E191*100</f>
        <v>#DIV/0!</v>
      </c>
      <c r="K191" s="41" t="e">
        <f>G191/F191*100</f>
        <v>#DIV/0!</v>
      </c>
    </row>
    <row r="192" spans="1:11" ht="15" customHeight="1">
      <c r="A192" s="195"/>
      <c r="B192" s="103"/>
      <c r="C192" s="45" t="s">
        <v>142</v>
      </c>
      <c r="D192" s="37">
        <v>0</v>
      </c>
      <c r="E192" s="37">
        <v>0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</row>
    <row r="193" spans="1:11" ht="45">
      <c r="A193" s="195"/>
      <c r="B193" s="103"/>
      <c r="C193" s="44" t="s">
        <v>35</v>
      </c>
      <c r="D193" s="37">
        <v>0</v>
      </c>
      <c r="E193" s="37">
        <v>0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</row>
    <row r="194" spans="1:11" ht="75">
      <c r="A194" s="195"/>
      <c r="B194" s="103"/>
      <c r="C194" s="45" t="s">
        <v>143</v>
      </c>
      <c r="D194" s="37">
        <v>0</v>
      </c>
      <c r="E194" s="37">
        <v>0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</row>
    <row r="195" spans="1:11" ht="45">
      <c r="A195" s="195"/>
      <c r="B195" s="103"/>
      <c r="C195" s="44" t="s">
        <v>21</v>
      </c>
      <c r="D195" s="37">
        <v>0</v>
      </c>
      <c r="E195" s="37">
        <v>0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</row>
    <row r="196" spans="1:11" ht="45">
      <c r="A196" s="196"/>
      <c r="B196" s="104"/>
      <c r="C196" s="44" t="s">
        <v>22</v>
      </c>
      <c r="D196" s="37">
        <v>0</v>
      </c>
      <c r="E196" s="37">
        <v>0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</row>
    <row r="197" spans="1:11" ht="15" customHeight="1">
      <c r="A197" s="194" t="s">
        <v>171</v>
      </c>
      <c r="B197" s="102" t="s">
        <v>152</v>
      </c>
      <c r="C197" s="43" t="s">
        <v>141</v>
      </c>
      <c r="D197" s="34">
        <f>D198+D200+D202+D203</f>
        <v>0</v>
      </c>
      <c r="E197" s="34">
        <f>E198+E200+E202+E203</f>
        <v>0</v>
      </c>
      <c r="F197" s="34">
        <f>F198+F200+F202+F203</f>
        <v>0</v>
      </c>
      <c r="G197" s="34">
        <f>G198+G200+G202+G203</f>
        <v>0</v>
      </c>
      <c r="H197" s="34">
        <f>H198+H200+H202+H203</f>
        <v>0</v>
      </c>
      <c r="I197" s="35" t="e">
        <f>G197/D197*100</f>
        <v>#DIV/0!</v>
      </c>
      <c r="J197" s="35" t="e">
        <f>G197/E197*100</f>
        <v>#DIV/0!</v>
      </c>
      <c r="K197" s="35" t="e">
        <f>G197/F197*100</f>
        <v>#DIV/0!</v>
      </c>
    </row>
    <row r="198" spans="1:11" ht="30">
      <c r="A198" s="195"/>
      <c r="B198" s="103"/>
      <c r="C198" s="44" t="s">
        <v>19</v>
      </c>
      <c r="D198" s="37">
        <v>0</v>
      </c>
      <c r="E198" s="37">
        <v>0</v>
      </c>
      <c r="F198" s="37">
        <v>0</v>
      </c>
      <c r="G198" s="37">
        <v>0</v>
      </c>
      <c r="H198" s="37">
        <v>0</v>
      </c>
      <c r="I198" s="41" t="e">
        <f>G198/D198*100</f>
        <v>#DIV/0!</v>
      </c>
      <c r="J198" s="41" t="e">
        <f>G198/E198*100</f>
        <v>#DIV/0!</v>
      </c>
      <c r="K198" s="41" t="e">
        <f>G198/F198*100</f>
        <v>#DIV/0!</v>
      </c>
    </row>
    <row r="199" spans="1:11" ht="15" customHeight="1">
      <c r="A199" s="195"/>
      <c r="B199" s="103"/>
      <c r="C199" s="45" t="s">
        <v>142</v>
      </c>
      <c r="D199" s="37">
        <v>0</v>
      </c>
      <c r="E199" s="37">
        <v>0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</row>
    <row r="200" spans="1:11" ht="45">
      <c r="A200" s="195"/>
      <c r="B200" s="103"/>
      <c r="C200" s="44" t="s">
        <v>35</v>
      </c>
      <c r="D200" s="37">
        <v>0</v>
      </c>
      <c r="E200" s="37">
        <v>0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</row>
    <row r="201" spans="1:11" ht="75">
      <c r="A201" s="195"/>
      <c r="B201" s="103"/>
      <c r="C201" s="45" t="s">
        <v>143</v>
      </c>
      <c r="D201" s="37">
        <v>0</v>
      </c>
      <c r="E201" s="37">
        <v>0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</row>
    <row r="202" spans="1:11" ht="45">
      <c r="A202" s="195"/>
      <c r="B202" s="103"/>
      <c r="C202" s="44" t="s">
        <v>21</v>
      </c>
      <c r="D202" s="37">
        <v>0</v>
      </c>
      <c r="E202" s="37">
        <v>0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</row>
    <row r="203" spans="1:11" ht="45">
      <c r="A203" s="196"/>
      <c r="B203" s="104"/>
      <c r="C203" s="44" t="s">
        <v>22</v>
      </c>
      <c r="D203" s="37">
        <v>0</v>
      </c>
      <c r="E203" s="37">
        <v>0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</row>
    <row r="204" spans="1:11" ht="15" customHeight="1">
      <c r="A204" s="194" t="s">
        <v>172</v>
      </c>
      <c r="B204" s="102" t="s">
        <v>152</v>
      </c>
      <c r="C204" s="43" t="s">
        <v>141</v>
      </c>
      <c r="D204" s="34">
        <f>D205+D207+D209+D210</f>
        <v>0</v>
      </c>
      <c r="E204" s="34">
        <f>E205+E207+E209+E210</f>
        <v>0</v>
      </c>
      <c r="F204" s="34">
        <f>F205+F207+F209+F210</f>
        <v>0</v>
      </c>
      <c r="G204" s="34">
        <f>G205+G207+G209+G210</f>
        <v>0</v>
      </c>
      <c r="H204" s="34">
        <f>H205+H207+H209+H210</f>
        <v>0</v>
      </c>
      <c r="I204" s="35" t="e">
        <f>G204/D204*100</f>
        <v>#DIV/0!</v>
      </c>
      <c r="J204" s="35" t="e">
        <f>G204/E204*100</f>
        <v>#DIV/0!</v>
      </c>
      <c r="K204" s="35" t="e">
        <f>G204/F204*100</f>
        <v>#DIV/0!</v>
      </c>
    </row>
    <row r="205" spans="1:11" ht="30">
      <c r="A205" s="195"/>
      <c r="B205" s="103"/>
      <c r="C205" s="44" t="s">
        <v>19</v>
      </c>
      <c r="D205" s="37">
        <v>0</v>
      </c>
      <c r="E205" s="37">
        <v>0</v>
      </c>
      <c r="F205" s="37">
        <v>0</v>
      </c>
      <c r="G205" s="37">
        <v>0</v>
      </c>
      <c r="H205" s="37">
        <v>0</v>
      </c>
      <c r="I205" s="41" t="e">
        <f>G205/D205*100</f>
        <v>#DIV/0!</v>
      </c>
      <c r="J205" s="41" t="e">
        <f>G205/E205*100</f>
        <v>#DIV/0!</v>
      </c>
      <c r="K205" s="41" t="e">
        <f>G205/F205*100</f>
        <v>#DIV/0!</v>
      </c>
    </row>
    <row r="206" spans="1:11" ht="15" customHeight="1">
      <c r="A206" s="195"/>
      <c r="B206" s="103"/>
      <c r="C206" s="45" t="s">
        <v>142</v>
      </c>
      <c r="D206" s="37">
        <v>0</v>
      </c>
      <c r="E206" s="37">
        <v>0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</row>
    <row r="207" spans="1:11" ht="45">
      <c r="A207" s="195"/>
      <c r="B207" s="103"/>
      <c r="C207" s="44" t="s">
        <v>35</v>
      </c>
      <c r="D207" s="37">
        <v>0</v>
      </c>
      <c r="E207" s="37">
        <v>0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</row>
    <row r="208" spans="1:11" ht="75">
      <c r="A208" s="195"/>
      <c r="B208" s="103"/>
      <c r="C208" s="45" t="s">
        <v>143</v>
      </c>
      <c r="D208" s="37">
        <v>0</v>
      </c>
      <c r="E208" s="37">
        <v>0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</row>
    <row r="209" spans="1:11" ht="45">
      <c r="A209" s="195"/>
      <c r="B209" s="103"/>
      <c r="C209" s="44" t="s">
        <v>21</v>
      </c>
      <c r="D209" s="37">
        <v>0</v>
      </c>
      <c r="E209" s="37">
        <v>0</v>
      </c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</row>
    <row r="210" spans="1:11" ht="45">
      <c r="A210" s="196"/>
      <c r="B210" s="104"/>
      <c r="C210" s="44" t="s">
        <v>22</v>
      </c>
      <c r="D210" s="37">
        <v>0</v>
      </c>
      <c r="E210" s="37">
        <v>0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</row>
    <row r="211" spans="1:11" ht="15" customHeight="1">
      <c r="A211" s="197" t="s">
        <v>173</v>
      </c>
      <c r="B211" s="102" t="s">
        <v>152</v>
      </c>
      <c r="C211" s="43" t="s">
        <v>141</v>
      </c>
      <c r="D211" s="34">
        <f>D212+D214+D216+D217</f>
        <v>334</v>
      </c>
      <c r="E211" s="34">
        <f>E212+E214+E216+E217</f>
        <v>334</v>
      </c>
      <c r="F211" s="34">
        <f>F212+F214+F216+F217</f>
        <v>334</v>
      </c>
      <c r="G211" s="34">
        <f>G212+G214+G216+G217</f>
        <v>334</v>
      </c>
      <c r="H211" s="34">
        <f>H212+H214+H216+H217</f>
        <v>334</v>
      </c>
      <c r="I211" s="35">
        <f>G211/D211*100</f>
        <v>100</v>
      </c>
      <c r="J211" s="35">
        <f>G211/E211*100</f>
        <v>100</v>
      </c>
      <c r="K211" s="35">
        <f>G211/F211*100</f>
        <v>100</v>
      </c>
    </row>
    <row r="212" spans="1:11" ht="30">
      <c r="A212" s="198"/>
      <c r="B212" s="103"/>
      <c r="C212" s="44" t="s">
        <v>19</v>
      </c>
      <c r="D212" s="37">
        <v>334</v>
      </c>
      <c r="E212" s="37">
        <v>334</v>
      </c>
      <c r="F212" s="37">
        <v>334</v>
      </c>
      <c r="G212" s="37">
        <v>334</v>
      </c>
      <c r="H212" s="37">
        <v>334</v>
      </c>
      <c r="I212" s="41">
        <f>G212/D212*100</f>
        <v>100</v>
      </c>
      <c r="J212" s="41">
        <f>G212/E212*100</f>
        <v>100</v>
      </c>
      <c r="K212" s="41">
        <f>G212/F212*100</f>
        <v>100</v>
      </c>
    </row>
    <row r="213" spans="1:11" ht="15" customHeight="1">
      <c r="A213" s="198"/>
      <c r="B213" s="103"/>
      <c r="C213" s="45" t="s">
        <v>142</v>
      </c>
      <c r="D213" s="37">
        <v>0</v>
      </c>
      <c r="E213" s="37">
        <v>0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</row>
    <row r="214" spans="1:11" ht="45">
      <c r="A214" s="198"/>
      <c r="B214" s="103"/>
      <c r="C214" s="44" t="s">
        <v>35</v>
      </c>
      <c r="D214" s="37">
        <v>0</v>
      </c>
      <c r="E214" s="37">
        <v>0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</row>
    <row r="215" spans="1:11" ht="75">
      <c r="A215" s="198"/>
      <c r="B215" s="103"/>
      <c r="C215" s="45" t="s">
        <v>143</v>
      </c>
      <c r="D215" s="37">
        <v>0</v>
      </c>
      <c r="E215" s="37">
        <v>0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</row>
    <row r="216" spans="1:11" ht="45">
      <c r="A216" s="198"/>
      <c r="B216" s="103"/>
      <c r="C216" s="44" t="s">
        <v>21</v>
      </c>
      <c r="D216" s="37">
        <v>0</v>
      </c>
      <c r="E216" s="37">
        <v>0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</row>
    <row r="217" spans="1:11" ht="45">
      <c r="A217" s="199"/>
      <c r="B217" s="104"/>
      <c r="C217" s="44" t="s">
        <v>22</v>
      </c>
      <c r="D217" s="37">
        <v>0</v>
      </c>
      <c r="E217" s="37">
        <v>0</v>
      </c>
      <c r="F217" s="37">
        <v>0</v>
      </c>
      <c r="G217" s="37">
        <v>0</v>
      </c>
      <c r="H217" s="37">
        <v>0</v>
      </c>
      <c r="I217" s="37">
        <v>0</v>
      </c>
      <c r="J217" s="37">
        <v>0</v>
      </c>
      <c r="K217" s="37">
        <v>0</v>
      </c>
    </row>
    <row r="218" spans="1:11" ht="15" customHeight="1">
      <c r="A218" s="197" t="s">
        <v>174</v>
      </c>
      <c r="B218" s="102" t="s">
        <v>175</v>
      </c>
      <c r="C218" s="43" t="s">
        <v>141</v>
      </c>
      <c r="D218" s="34">
        <f>D219+D221+D223+D224</f>
        <v>1897.3</v>
      </c>
      <c r="E218" s="34">
        <f>E219+E221+E223+E224</f>
        <v>1897.3</v>
      </c>
      <c r="F218" s="34">
        <f>F219+F221+F223+F224</f>
        <v>1897.3</v>
      </c>
      <c r="G218" s="34">
        <f>G219+G221+G223+G224</f>
        <v>1042.0999999999999</v>
      </c>
      <c r="H218" s="34">
        <f>H219+H221+H223+H224</f>
        <v>1042.0999999999999</v>
      </c>
      <c r="I218" s="35">
        <f>G218/D218*100</f>
        <v>54.925420334159071</v>
      </c>
      <c r="J218" s="35">
        <f>G218/E218*100</f>
        <v>54.925420334159071</v>
      </c>
      <c r="K218" s="35">
        <f>G218/F218*100</f>
        <v>54.925420334159071</v>
      </c>
    </row>
    <row r="219" spans="1:11" ht="30">
      <c r="A219" s="198"/>
      <c r="B219" s="103"/>
      <c r="C219" s="44" t="s">
        <v>19</v>
      </c>
      <c r="D219" s="37">
        <v>1897.3</v>
      </c>
      <c r="E219" s="37">
        <v>1897.3</v>
      </c>
      <c r="F219" s="37">
        <v>1897.3</v>
      </c>
      <c r="G219" s="37">
        <v>1042.0999999999999</v>
      </c>
      <c r="H219" s="37">
        <v>1042.0999999999999</v>
      </c>
      <c r="I219" s="41">
        <f>G219/D219*100</f>
        <v>54.925420334159071</v>
      </c>
      <c r="J219" s="41">
        <f>G219/E219*100</f>
        <v>54.925420334159071</v>
      </c>
      <c r="K219" s="41">
        <f>G219/F219*100</f>
        <v>54.925420334159071</v>
      </c>
    </row>
    <row r="220" spans="1:11" ht="15" customHeight="1">
      <c r="A220" s="198"/>
      <c r="B220" s="103"/>
      <c r="C220" s="45" t="s">
        <v>142</v>
      </c>
      <c r="D220" s="37">
        <v>0</v>
      </c>
      <c r="E220" s="37">
        <v>0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</row>
    <row r="221" spans="1:11" ht="45">
      <c r="A221" s="198"/>
      <c r="B221" s="103"/>
      <c r="C221" s="44" t="s">
        <v>35</v>
      </c>
      <c r="D221" s="37">
        <v>0</v>
      </c>
      <c r="E221" s="37">
        <v>0</v>
      </c>
      <c r="F221" s="37">
        <v>0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</row>
    <row r="222" spans="1:11" ht="75">
      <c r="A222" s="198"/>
      <c r="B222" s="103"/>
      <c r="C222" s="45" t="s">
        <v>143</v>
      </c>
      <c r="D222" s="37">
        <v>0</v>
      </c>
      <c r="E222" s="37">
        <v>0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</row>
    <row r="223" spans="1:11" ht="45">
      <c r="A223" s="198"/>
      <c r="B223" s="103"/>
      <c r="C223" s="44" t="s">
        <v>21</v>
      </c>
      <c r="D223" s="37">
        <v>0</v>
      </c>
      <c r="E223" s="37">
        <v>0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</row>
    <row r="224" spans="1:11" ht="45">
      <c r="A224" s="199"/>
      <c r="B224" s="104"/>
      <c r="C224" s="44" t="s">
        <v>22</v>
      </c>
      <c r="D224" s="37">
        <v>0</v>
      </c>
      <c r="E224" s="37">
        <v>0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</row>
    <row r="225" spans="1:11" ht="15" customHeight="1">
      <c r="A225" s="200" t="s">
        <v>176</v>
      </c>
      <c r="B225" s="126"/>
      <c r="C225" s="43" t="s">
        <v>141</v>
      </c>
      <c r="D225" s="34">
        <f>D226+D228+D230+D231</f>
        <v>0</v>
      </c>
      <c r="E225" s="34">
        <f>E226+E228+E230+E231</f>
        <v>40000</v>
      </c>
      <c r="F225" s="34">
        <f>F226+F228+F230+F231</f>
        <v>0</v>
      </c>
      <c r="G225" s="34">
        <f>G226+G228+G230+G231</f>
        <v>0</v>
      </c>
      <c r="H225" s="34">
        <f>H226+H228+H230+H231</f>
        <v>0</v>
      </c>
      <c r="I225" s="35" t="e">
        <f>G225/D225*100</f>
        <v>#DIV/0!</v>
      </c>
      <c r="J225" s="35">
        <f>G225/E225*100</f>
        <v>0</v>
      </c>
      <c r="K225" s="35" t="e">
        <f>G225/F225*100</f>
        <v>#DIV/0!</v>
      </c>
    </row>
    <row r="226" spans="1:11" ht="30">
      <c r="A226" s="201"/>
      <c r="B226" s="127"/>
      <c r="C226" s="44" t="s">
        <v>19</v>
      </c>
      <c r="D226" s="37">
        <v>0</v>
      </c>
      <c r="E226" s="37">
        <v>40000</v>
      </c>
      <c r="F226" s="37">
        <v>0</v>
      </c>
      <c r="G226" s="37">
        <v>0</v>
      </c>
      <c r="H226" s="37">
        <v>0</v>
      </c>
      <c r="I226" s="41" t="e">
        <f>G226/D226*100</f>
        <v>#DIV/0!</v>
      </c>
      <c r="J226" s="41">
        <f>G226/E226*100</f>
        <v>0</v>
      </c>
      <c r="K226" s="41" t="e">
        <f>G226/F226*100</f>
        <v>#DIV/0!</v>
      </c>
    </row>
    <row r="227" spans="1:11" ht="15" customHeight="1">
      <c r="A227" s="201"/>
      <c r="B227" s="127"/>
      <c r="C227" s="45" t="s">
        <v>142</v>
      </c>
      <c r="D227" s="37">
        <v>0</v>
      </c>
      <c r="E227" s="37">
        <v>0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</row>
    <row r="228" spans="1:11" ht="45">
      <c r="A228" s="201"/>
      <c r="B228" s="127"/>
      <c r="C228" s="44" t="s">
        <v>35</v>
      </c>
      <c r="D228" s="37">
        <v>0</v>
      </c>
      <c r="E228" s="37">
        <v>0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</row>
    <row r="229" spans="1:11" ht="75">
      <c r="A229" s="201"/>
      <c r="B229" s="127"/>
      <c r="C229" s="45" t="s">
        <v>143</v>
      </c>
      <c r="D229" s="37">
        <v>0</v>
      </c>
      <c r="E229" s="37">
        <v>0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</row>
    <row r="230" spans="1:11" ht="45">
      <c r="A230" s="201"/>
      <c r="B230" s="127"/>
      <c r="C230" s="44" t="s">
        <v>21</v>
      </c>
      <c r="D230" s="37">
        <v>0</v>
      </c>
      <c r="E230" s="37">
        <v>0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</row>
    <row r="231" spans="1:11" ht="45">
      <c r="A231" s="202"/>
      <c r="B231" s="128"/>
      <c r="C231" s="44" t="s">
        <v>22</v>
      </c>
      <c r="D231" s="37">
        <v>0</v>
      </c>
      <c r="E231" s="37">
        <v>0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</row>
    <row r="232" spans="1:11" s="47" customFormat="1" ht="15" customHeight="1">
      <c r="A232" s="188" t="s">
        <v>177</v>
      </c>
      <c r="B232" s="102" t="s">
        <v>144</v>
      </c>
      <c r="C232" s="46" t="s">
        <v>141</v>
      </c>
      <c r="D232" s="34">
        <f>D233+D235+D237+D238</f>
        <v>25000</v>
      </c>
      <c r="E232" s="34">
        <f>E233+E235+E237+E238</f>
        <v>25000</v>
      </c>
      <c r="F232" s="34">
        <f>F233+F235+F237+F238</f>
        <v>25000</v>
      </c>
      <c r="G232" s="34">
        <f>G233+G235+G237+G238</f>
        <v>7532.5</v>
      </c>
      <c r="H232" s="34">
        <f>H233+H235+H237+H238</f>
        <v>7532.5</v>
      </c>
      <c r="I232" s="35">
        <f>G232/D232*100</f>
        <v>30.130000000000003</v>
      </c>
      <c r="J232" s="35">
        <f>G232/E232*100</f>
        <v>30.130000000000003</v>
      </c>
      <c r="K232" s="35">
        <f>G232/F232*100</f>
        <v>30.130000000000003</v>
      </c>
    </row>
    <row r="233" spans="1:11" ht="30">
      <c r="A233" s="189"/>
      <c r="B233" s="103"/>
      <c r="C233" s="44" t="s">
        <v>19</v>
      </c>
      <c r="D233" s="37">
        <f>D275+D289+D296</f>
        <v>25000</v>
      </c>
      <c r="E233" s="37">
        <f t="shared" ref="E233:I233" si="26">E275+E289+E296</f>
        <v>25000</v>
      </c>
      <c r="F233" s="37">
        <f t="shared" si="26"/>
        <v>25000</v>
      </c>
      <c r="G233" s="37">
        <f t="shared" si="26"/>
        <v>7532.5</v>
      </c>
      <c r="H233" s="37">
        <f t="shared" si="26"/>
        <v>7532.5</v>
      </c>
      <c r="I233" s="37">
        <f t="shared" si="26"/>
        <v>48.912337662337663</v>
      </c>
      <c r="J233" s="41">
        <f>G233/E233*100</f>
        <v>30.130000000000003</v>
      </c>
      <c r="K233" s="41">
        <f>G233/F233*100</f>
        <v>30.130000000000003</v>
      </c>
    </row>
    <row r="234" spans="1:11" ht="15" customHeight="1">
      <c r="A234" s="189"/>
      <c r="B234" s="103"/>
      <c r="C234" s="45" t="s">
        <v>142</v>
      </c>
      <c r="D234" s="37">
        <f t="shared" ref="D234:H234" si="27">D248+D262+D276</f>
        <v>0</v>
      </c>
      <c r="E234" s="37">
        <f t="shared" si="27"/>
        <v>0</v>
      </c>
      <c r="F234" s="37">
        <f t="shared" si="27"/>
        <v>0</v>
      </c>
      <c r="G234" s="37">
        <f t="shared" si="27"/>
        <v>0</v>
      </c>
      <c r="H234" s="37">
        <f t="shared" si="27"/>
        <v>0</v>
      </c>
      <c r="I234" s="37">
        <v>0</v>
      </c>
      <c r="J234" s="37">
        <v>0</v>
      </c>
      <c r="K234" s="37">
        <v>0</v>
      </c>
    </row>
    <row r="235" spans="1:11" ht="45">
      <c r="A235" s="189"/>
      <c r="B235" s="103"/>
      <c r="C235" s="44" t="s">
        <v>35</v>
      </c>
      <c r="D235" s="37">
        <v>0</v>
      </c>
      <c r="E235" s="37">
        <v>0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</row>
    <row r="236" spans="1:11" ht="75">
      <c r="A236" s="189"/>
      <c r="B236" s="103"/>
      <c r="C236" s="45" t="s">
        <v>143</v>
      </c>
      <c r="D236" s="37">
        <v>0</v>
      </c>
      <c r="E236" s="37">
        <v>0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</row>
    <row r="237" spans="1:11" ht="45">
      <c r="A237" s="189"/>
      <c r="B237" s="103"/>
      <c r="C237" s="44" t="s">
        <v>21</v>
      </c>
      <c r="D237" s="37">
        <v>0</v>
      </c>
      <c r="E237" s="37">
        <v>0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</row>
    <row r="238" spans="1:11" ht="45">
      <c r="A238" s="189"/>
      <c r="B238" s="104"/>
      <c r="C238" s="44" t="s">
        <v>22</v>
      </c>
      <c r="D238" s="37">
        <v>0</v>
      </c>
      <c r="E238" s="37">
        <v>0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</row>
    <row r="239" spans="1:11" ht="15" customHeight="1">
      <c r="A239" s="189"/>
      <c r="B239" s="102" t="s">
        <v>26</v>
      </c>
      <c r="C239" s="43" t="s">
        <v>141</v>
      </c>
      <c r="D239" s="34">
        <f>D240+D242+D244+D245</f>
        <v>5000</v>
      </c>
      <c r="E239" s="34">
        <f>E240+E242+E244+E245</f>
        <v>5000</v>
      </c>
      <c r="F239" s="34">
        <f>F240+F242+F244+F245</f>
        <v>5000</v>
      </c>
      <c r="G239" s="34">
        <f>G240+G242+G244+G245</f>
        <v>3164.3</v>
      </c>
      <c r="H239" s="34">
        <f>H240+H242+H244+H245</f>
        <v>2818</v>
      </c>
      <c r="I239" s="35">
        <f>G239/D239*100</f>
        <v>63.286000000000008</v>
      </c>
      <c r="J239" s="35">
        <f>G239/E239*100</f>
        <v>63.286000000000008</v>
      </c>
      <c r="K239" s="35">
        <f>G239/F239*100</f>
        <v>63.286000000000008</v>
      </c>
    </row>
    <row r="240" spans="1:11" ht="30">
      <c r="A240" s="189"/>
      <c r="B240" s="103"/>
      <c r="C240" s="44" t="s">
        <v>19</v>
      </c>
      <c r="D240" s="37">
        <v>5000</v>
      </c>
      <c r="E240" s="37">
        <f t="shared" ref="D240:I241" si="28">E254+E268</f>
        <v>5000</v>
      </c>
      <c r="F240" s="37">
        <f t="shared" si="28"/>
        <v>5000</v>
      </c>
      <c r="G240" s="37">
        <f t="shared" si="28"/>
        <v>3164.3</v>
      </c>
      <c r="H240" s="37">
        <f t="shared" si="28"/>
        <v>2818</v>
      </c>
      <c r="I240" s="41">
        <f>G240/D240*100</f>
        <v>63.286000000000008</v>
      </c>
      <c r="J240" s="41">
        <f>G240/E240*100</f>
        <v>63.286000000000008</v>
      </c>
      <c r="K240" s="41">
        <f>G240/F240*100</f>
        <v>63.286000000000008</v>
      </c>
    </row>
    <row r="241" spans="1:11" ht="15" customHeight="1">
      <c r="A241" s="189"/>
      <c r="B241" s="103"/>
      <c r="C241" s="45" t="s">
        <v>142</v>
      </c>
      <c r="D241" s="37">
        <f t="shared" si="28"/>
        <v>0</v>
      </c>
      <c r="E241" s="37">
        <f t="shared" si="28"/>
        <v>0</v>
      </c>
      <c r="F241" s="37">
        <f t="shared" si="28"/>
        <v>0</v>
      </c>
      <c r="G241" s="37">
        <f t="shared" si="28"/>
        <v>0</v>
      </c>
      <c r="H241" s="37">
        <f t="shared" si="28"/>
        <v>0</v>
      </c>
      <c r="I241" s="37">
        <v>0</v>
      </c>
      <c r="J241" s="37">
        <v>0</v>
      </c>
      <c r="K241" s="37">
        <v>0</v>
      </c>
    </row>
    <row r="242" spans="1:11" ht="45">
      <c r="A242" s="189"/>
      <c r="B242" s="103"/>
      <c r="C242" s="44" t="s">
        <v>35</v>
      </c>
      <c r="D242" s="37">
        <v>0</v>
      </c>
      <c r="E242" s="37">
        <v>0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</row>
    <row r="243" spans="1:11" ht="75">
      <c r="A243" s="189"/>
      <c r="B243" s="103"/>
      <c r="C243" s="45" t="s">
        <v>143</v>
      </c>
      <c r="D243" s="37">
        <v>0</v>
      </c>
      <c r="E243" s="37">
        <v>0</v>
      </c>
      <c r="F243" s="37">
        <v>0</v>
      </c>
      <c r="G243" s="37">
        <v>0</v>
      </c>
      <c r="H243" s="37">
        <v>0</v>
      </c>
      <c r="I243" s="37">
        <v>0</v>
      </c>
      <c r="J243" s="37">
        <v>0</v>
      </c>
      <c r="K243" s="37">
        <v>0</v>
      </c>
    </row>
    <row r="244" spans="1:11" ht="45">
      <c r="A244" s="189"/>
      <c r="B244" s="103"/>
      <c r="C244" s="44" t="s">
        <v>21</v>
      </c>
      <c r="D244" s="37">
        <v>0</v>
      </c>
      <c r="E244" s="37">
        <v>0</v>
      </c>
      <c r="F244" s="37">
        <v>0</v>
      </c>
      <c r="G244" s="37">
        <v>0</v>
      </c>
      <c r="H244" s="37">
        <v>0</v>
      </c>
      <c r="I244" s="37">
        <v>0</v>
      </c>
      <c r="J244" s="37">
        <v>0</v>
      </c>
      <c r="K244" s="37">
        <v>0</v>
      </c>
    </row>
    <row r="245" spans="1:11" ht="45">
      <c r="A245" s="190"/>
      <c r="B245" s="104"/>
      <c r="C245" s="44" t="s">
        <v>22</v>
      </c>
      <c r="D245" s="37">
        <v>0</v>
      </c>
      <c r="E245" s="37">
        <v>0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</row>
    <row r="246" spans="1:11" ht="15" customHeight="1">
      <c r="A246" s="185" t="s">
        <v>178</v>
      </c>
      <c r="B246" s="102" t="s">
        <v>179</v>
      </c>
      <c r="C246" s="43" t="s">
        <v>141</v>
      </c>
      <c r="D246" s="34">
        <f t="shared" ref="D246:K246" si="29">D247+D249+D251+D252</f>
        <v>0</v>
      </c>
      <c r="E246" s="34">
        <f t="shared" si="29"/>
        <v>0</v>
      </c>
      <c r="F246" s="34">
        <f t="shared" si="29"/>
        <v>0</v>
      </c>
      <c r="G246" s="34">
        <f t="shared" si="29"/>
        <v>0</v>
      </c>
      <c r="H246" s="34">
        <f t="shared" si="29"/>
        <v>0</v>
      </c>
      <c r="I246" s="34">
        <f t="shared" si="29"/>
        <v>0</v>
      </c>
      <c r="J246" s="34">
        <f t="shared" si="29"/>
        <v>0</v>
      </c>
      <c r="K246" s="34">
        <f t="shared" si="29"/>
        <v>0</v>
      </c>
    </row>
    <row r="247" spans="1:11" ht="30">
      <c r="A247" s="186"/>
      <c r="B247" s="103"/>
      <c r="C247" s="44" t="s">
        <v>19</v>
      </c>
      <c r="D247" s="37">
        <v>0</v>
      </c>
      <c r="E247" s="37">
        <v>0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</row>
    <row r="248" spans="1:11" ht="15" customHeight="1">
      <c r="A248" s="186"/>
      <c r="B248" s="103"/>
      <c r="C248" s="45" t="s">
        <v>142</v>
      </c>
      <c r="D248" s="37">
        <v>0</v>
      </c>
      <c r="E248" s="37">
        <v>0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</row>
    <row r="249" spans="1:11" ht="45">
      <c r="A249" s="186"/>
      <c r="B249" s="103"/>
      <c r="C249" s="44" t="s">
        <v>35</v>
      </c>
      <c r="D249" s="37">
        <v>0</v>
      </c>
      <c r="E249" s="37">
        <v>0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</row>
    <row r="250" spans="1:11" ht="75">
      <c r="A250" s="186"/>
      <c r="B250" s="103"/>
      <c r="C250" s="45" t="s">
        <v>143</v>
      </c>
      <c r="D250" s="37">
        <v>0</v>
      </c>
      <c r="E250" s="37">
        <v>0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</row>
    <row r="251" spans="1:11" ht="45">
      <c r="A251" s="186"/>
      <c r="B251" s="103"/>
      <c r="C251" s="44" t="s">
        <v>21</v>
      </c>
      <c r="D251" s="37">
        <v>0</v>
      </c>
      <c r="E251" s="37">
        <v>0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</row>
    <row r="252" spans="1:11" ht="45">
      <c r="A252" s="186"/>
      <c r="B252" s="104"/>
      <c r="C252" s="44" t="s">
        <v>22</v>
      </c>
      <c r="D252" s="37">
        <v>0</v>
      </c>
      <c r="E252" s="37">
        <v>0</v>
      </c>
      <c r="F252" s="37">
        <v>0</v>
      </c>
      <c r="G252" s="37">
        <v>0</v>
      </c>
      <c r="H252" s="37">
        <v>0</v>
      </c>
      <c r="I252" s="37">
        <v>0</v>
      </c>
      <c r="J252" s="37">
        <v>0</v>
      </c>
      <c r="K252" s="37">
        <v>0</v>
      </c>
    </row>
    <row r="253" spans="1:11" ht="15" customHeight="1">
      <c r="A253" s="186"/>
      <c r="B253" s="102" t="s">
        <v>26</v>
      </c>
      <c r="C253" s="43" t="s">
        <v>141</v>
      </c>
      <c r="D253" s="34">
        <f>D254+D256+D258+D259</f>
        <v>5000</v>
      </c>
      <c r="E253" s="34">
        <f>E254+E256+E258+E259</f>
        <v>5000</v>
      </c>
      <c r="F253" s="34">
        <f>F254+F256+F258+F259</f>
        <v>5000</v>
      </c>
      <c r="G253" s="34">
        <f>G254+G256+G258+G259</f>
        <v>3164.3</v>
      </c>
      <c r="H253" s="34">
        <f>H254+H256+H258+H259</f>
        <v>2818</v>
      </c>
      <c r="I253" s="35">
        <f>G253/D253*100</f>
        <v>63.286000000000008</v>
      </c>
      <c r="J253" s="35">
        <f>G253/E253*100</f>
        <v>63.286000000000008</v>
      </c>
      <c r="K253" s="35">
        <f>G253/F253*100</f>
        <v>63.286000000000008</v>
      </c>
    </row>
    <row r="254" spans="1:11" ht="30">
      <c r="A254" s="186"/>
      <c r="B254" s="103"/>
      <c r="C254" s="44" t="s">
        <v>19</v>
      </c>
      <c r="D254" s="37">
        <v>5000</v>
      </c>
      <c r="E254" s="37">
        <v>5000</v>
      </c>
      <c r="F254" s="37">
        <v>5000</v>
      </c>
      <c r="G254" s="37">
        <v>3164.3</v>
      </c>
      <c r="H254" s="37">
        <v>2818</v>
      </c>
      <c r="I254" s="41">
        <f>G254/D254*100</f>
        <v>63.286000000000008</v>
      </c>
      <c r="J254" s="41">
        <f>G254/E254*100</f>
        <v>63.286000000000008</v>
      </c>
      <c r="K254" s="41">
        <f>G254/F254*100</f>
        <v>63.286000000000008</v>
      </c>
    </row>
    <row r="255" spans="1:11" ht="15" customHeight="1">
      <c r="A255" s="186"/>
      <c r="B255" s="103"/>
      <c r="C255" s="45" t="s">
        <v>142</v>
      </c>
      <c r="D255" s="37">
        <v>0</v>
      </c>
      <c r="E255" s="37">
        <v>0</v>
      </c>
      <c r="F255" s="37">
        <v>0</v>
      </c>
      <c r="G255" s="37">
        <v>0</v>
      </c>
      <c r="H255" s="37">
        <v>0</v>
      </c>
      <c r="I255" s="37">
        <v>0</v>
      </c>
      <c r="J255" s="37">
        <v>0</v>
      </c>
      <c r="K255" s="37">
        <v>0</v>
      </c>
    </row>
    <row r="256" spans="1:11" ht="45">
      <c r="A256" s="186"/>
      <c r="B256" s="103"/>
      <c r="C256" s="44" t="s">
        <v>35</v>
      </c>
      <c r="D256" s="37">
        <v>0</v>
      </c>
      <c r="E256" s="37">
        <v>0</v>
      </c>
      <c r="F256" s="37">
        <v>0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</row>
    <row r="257" spans="1:11" ht="75">
      <c r="A257" s="186"/>
      <c r="B257" s="103"/>
      <c r="C257" s="45" t="s">
        <v>143</v>
      </c>
      <c r="D257" s="37">
        <v>0</v>
      </c>
      <c r="E257" s="37">
        <v>0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</row>
    <row r="258" spans="1:11" ht="45">
      <c r="A258" s="186"/>
      <c r="B258" s="103"/>
      <c r="C258" s="44" t="s">
        <v>21</v>
      </c>
      <c r="D258" s="37">
        <v>0</v>
      </c>
      <c r="E258" s="37">
        <v>0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0</v>
      </c>
    </row>
    <row r="259" spans="1:11" ht="45">
      <c r="A259" s="187"/>
      <c r="B259" s="104"/>
      <c r="C259" s="44" t="s">
        <v>22</v>
      </c>
      <c r="D259" s="37">
        <v>0</v>
      </c>
      <c r="E259" s="37">
        <v>0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</row>
    <row r="260" spans="1:11" ht="15" customHeight="1">
      <c r="A260" s="185" t="s">
        <v>180</v>
      </c>
      <c r="B260" s="102" t="s">
        <v>152</v>
      </c>
      <c r="C260" s="44" t="s">
        <v>141</v>
      </c>
      <c r="D260" s="37">
        <f t="shared" ref="D260:K260" si="30">D261+D263+D265+D266</f>
        <v>0</v>
      </c>
      <c r="E260" s="37">
        <f t="shared" si="30"/>
        <v>0</v>
      </c>
      <c r="F260" s="37">
        <f t="shared" si="30"/>
        <v>0</v>
      </c>
      <c r="G260" s="37">
        <f t="shared" si="30"/>
        <v>0</v>
      </c>
      <c r="H260" s="37">
        <f t="shared" si="30"/>
        <v>0</v>
      </c>
      <c r="I260" s="37">
        <f t="shared" si="30"/>
        <v>0</v>
      </c>
      <c r="J260" s="37">
        <f t="shared" si="30"/>
        <v>0</v>
      </c>
      <c r="K260" s="37">
        <f t="shared" si="30"/>
        <v>0</v>
      </c>
    </row>
    <row r="261" spans="1:11" ht="30">
      <c r="A261" s="186"/>
      <c r="B261" s="103"/>
      <c r="C261" s="44" t="s">
        <v>19</v>
      </c>
      <c r="D261" s="37">
        <v>0</v>
      </c>
      <c r="E261" s="37">
        <v>0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</row>
    <row r="262" spans="1:11" ht="15" customHeight="1">
      <c r="A262" s="186"/>
      <c r="B262" s="103"/>
      <c r="C262" s="45" t="s">
        <v>142</v>
      </c>
      <c r="D262" s="37">
        <v>0</v>
      </c>
      <c r="E262" s="37">
        <v>0</v>
      </c>
      <c r="F262" s="37">
        <v>0</v>
      </c>
      <c r="G262" s="37">
        <v>0</v>
      </c>
      <c r="H262" s="37">
        <v>0</v>
      </c>
      <c r="I262" s="37">
        <v>0</v>
      </c>
      <c r="J262" s="37">
        <v>0</v>
      </c>
      <c r="K262" s="37">
        <v>0</v>
      </c>
    </row>
    <row r="263" spans="1:11" ht="45">
      <c r="A263" s="186"/>
      <c r="B263" s="103"/>
      <c r="C263" s="44" t="s">
        <v>35</v>
      </c>
      <c r="D263" s="37">
        <v>0</v>
      </c>
      <c r="E263" s="37">
        <v>0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</row>
    <row r="264" spans="1:11" ht="75">
      <c r="A264" s="186"/>
      <c r="B264" s="103"/>
      <c r="C264" s="45" t="s">
        <v>143</v>
      </c>
      <c r="D264" s="37">
        <v>0</v>
      </c>
      <c r="E264" s="37">
        <v>0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</row>
    <row r="265" spans="1:11" ht="45">
      <c r="A265" s="186"/>
      <c r="B265" s="103"/>
      <c r="C265" s="44" t="s">
        <v>21</v>
      </c>
      <c r="D265" s="37">
        <v>0</v>
      </c>
      <c r="E265" s="37">
        <v>0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</row>
    <row r="266" spans="1:11" ht="45">
      <c r="A266" s="186"/>
      <c r="B266" s="104"/>
      <c r="C266" s="44" t="s">
        <v>22</v>
      </c>
      <c r="D266" s="37">
        <v>0</v>
      </c>
      <c r="E266" s="37">
        <v>0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</row>
    <row r="267" spans="1:11" ht="15" customHeight="1">
      <c r="A267" s="186"/>
      <c r="B267" s="102" t="s">
        <v>26</v>
      </c>
      <c r="C267" s="44" t="s">
        <v>141</v>
      </c>
      <c r="D267" s="37">
        <f t="shared" ref="D267:K267" si="31">D268+D270+D272+D273</f>
        <v>0</v>
      </c>
      <c r="E267" s="37">
        <f t="shared" si="31"/>
        <v>0</v>
      </c>
      <c r="F267" s="37">
        <f t="shared" si="31"/>
        <v>0</v>
      </c>
      <c r="G267" s="37">
        <f t="shared" si="31"/>
        <v>0</v>
      </c>
      <c r="H267" s="37">
        <f t="shared" si="31"/>
        <v>0</v>
      </c>
      <c r="I267" s="37">
        <f t="shared" si="31"/>
        <v>0</v>
      </c>
      <c r="J267" s="37">
        <f t="shared" si="31"/>
        <v>0</v>
      </c>
      <c r="K267" s="37">
        <f t="shared" si="31"/>
        <v>0</v>
      </c>
    </row>
    <row r="268" spans="1:11" ht="30">
      <c r="A268" s="186"/>
      <c r="B268" s="103"/>
      <c r="C268" s="44" t="s">
        <v>19</v>
      </c>
      <c r="D268" s="37">
        <v>0</v>
      </c>
      <c r="E268" s="37">
        <v>0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</row>
    <row r="269" spans="1:11" ht="15" customHeight="1">
      <c r="A269" s="186"/>
      <c r="B269" s="103"/>
      <c r="C269" s="45" t="s">
        <v>142</v>
      </c>
      <c r="D269" s="37">
        <v>0</v>
      </c>
      <c r="E269" s="37">
        <v>0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</row>
    <row r="270" spans="1:11" ht="45">
      <c r="A270" s="186"/>
      <c r="B270" s="103"/>
      <c r="C270" s="44" t="s">
        <v>35</v>
      </c>
      <c r="D270" s="37">
        <v>0</v>
      </c>
      <c r="E270" s="37">
        <v>0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</row>
    <row r="271" spans="1:11" ht="75">
      <c r="A271" s="186"/>
      <c r="B271" s="103"/>
      <c r="C271" s="45" t="s">
        <v>143</v>
      </c>
      <c r="D271" s="37">
        <v>0</v>
      </c>
      <c r="E271" s="37">
        <v>0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</row>
    <row r="272" spans="1:11" ht="45">
      <c r="A272" s="186"/>
      <c r="B272" s="103"/>
      <c r="C272" s="44" t="s">
        <v>21</v>
      </c>
      <c r="D272" s="37">
        <v>0</v>
      </c>
      <c r="E272" s="37">
        <v>0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</row>
    <row r="273" spans="1:11" ht="45">
      <c r="A273" s="187"/>
      <c r="B273" s="104"/>
      <c r="C273" s="44" t="s">
        <v>22</v>
      </c>
      <c r="D273" s="37">
        <v>0</v>
      </c>
      <c r="E273" s="37">
        <v>0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</row>
    <row r="274" spans="1:11" ht="15" customHeight="1">
      <c r="A274" s="108" t="s">
        <v>181</v>
      </c>
      <c r="B274" s="102" t="s">
        <v>144</v>
      </c>
      <c r="C274" s="43" t="s">
        <v>141</v>
      </c>
      <c r="D274" s="34">
        <f>D275+D277+D279+D280</f>
        <v>15400</v>
      </c>
      <c r="E274" s="34">
        <f>E275+E277+E279+E280</f>
        <v>15400</v>
      </c>
      <c r="F274" s="34">
        <f>F275+F277+F279+F280</f>
        <v>15400</v>
      </c>
      <c r="G274" s="34">
        <f>G275+G277+G279+G280</f>
        <v>7532.5</v>
      </c>
      <c r="H274" s="34">
        <f>H275+H277+H279+H280</f>
        <v>7532.5</v>
      </c>
      <c r="I274" s="35">
        <f>G274/D274*100</f>
        <v>48.912337662337663</v>
      </c>
      <c r="J274" s="35">
        <f>G274/E274*100</f>
        <v>48.912337662337663</v>
      </c>
      <c r="K274" s="35">
        <f>G274/F274*100</f>
        <v>48.912337662337663</v>
      </c>
    </row>
    <row r="275" spans="1:11" ht="30">
      <c r="A275" s="109"/>
      <c r="B275" s="103"/>
      <c r="C275" s="44" t="s">
        <v>19</v>
      </c>
      <c r="D275" s="37">
        <v>15400</v>
      </c>
      <c r="E275" s="37">
        <v>15400</v>
      </c>
      <c r="F275" s="37">
        <v>15400</v>
      </c>
      <c r="G275" s="37">
        <v>7532.5</v>
      </c>
      <c r="H275" s="37">
        <v>7532.5</v>
      </c>
      <c r="I275" s="41">
        <f>G275/D275*100</f>
        <v>48.912337662337663</v>
      </c>
      <c r="J275" s="41">
        <f>G275/E275*100</f>
        <v>48.912337662337663</v>
      </c>
      <c r="K275" s="41">
        <f>G275/F275*100</f>
        <v>48.912337662337663</v>
      </c>
    </row>
    <row r="276" spans="1:11" ht="15" customHeight="1">
      <c r="A276" s="109"/>
      <c r="B276" s="103"/>
      <c r="C276" s="45" t="s">
        <v>142</v>
      </c>
      <c r="D276" s="37">
        <v>0</v>
      </c>
      <c r="E276" s="37">
        <v>0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0</v>
      </c>
    </row>
    <row r="277" spans="1:11" ht="45">
      <c r="A277" s="109"/>
      <c r="B277" s="103"/>
      <c r="C277" s="44" t="s">
        <v>35</v>
      </c>
      <c r="D277" s="37">
        <v>0</v>
      </c>
      <c r="E277" s="37">
        <v>0</v>
      </c>
      <c r="F277" s="37">
        <v>0</v>
      </c>
      <c r="G277" s="37">
        <v>0</v>
      </c>
      <c r="H277" s="37">
        <v>0</v>
      </c>
      <c r="I277" s="37">
        <v>0</v>
      </c>
      <c r="J277" s="37">
        <v>0</v>
      </c>
      <c r="K277" s="37">
        <v>0</v>
      </c>
    </row>
    <row r="278" spans="1:11" ht="75">
      <c r="A278" s="109"/>
      <c r="B278" s="103"/>
      <c r="C278" s="45" t="s">
        <v>143</v>
      </c>
      <c r="D278" s="37">
        <v>0</v>
      </c>
      <c r="E278" s="37">
        <v>0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0</v>
      </c>
    </row>
    <row r="279" spans="1:11" ht="45">
      <c r="A279" s="109"/>
      <c r="B279" s="103"/>
      <c r="C279" s="44" t="s">
        <v>21</v>
      </c>
      <c r="D279" s="37">
        <v>0</v>
      </c>
      <c r="E279" s="37">
        <v>0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</row>
    <row r="280" spans="1:11" ht="45">
      <c r="A280" s="109"/>
      <c r="B280" s="104"/>
      <c r="C280" s="44" t="s">
        <v>22</v>
      </c>
      <c r="D280" s="37">
        <v>0</v>
      </c>
      <c r="E280" s="37">
        <v>0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</row>
    <row r="281" spans="1:11" ht="15" customHeight="1">
      <c r="A281" s="109"/>
      <c r="B281" s="102" t="s">
        <v>26</v>
      </c>
      <c r="C281" s="44" t="s">
        <v>141</v>
      </c>
      <c r="D281" s="37">
        <f t="shared" ref="D281:K281" si="32">D282+D284+D286+D287</f>
        <v>0</v>
      </c>
      <c r="E281" s="37">
        <f t="shared" si="32"/>
        <v>0</v>
      </c>
      <c r="F281" s="37">
        <f t="shared" si="32"/>
        <v>0</v>
      </c>
      <c r="G281" s="37">
        <f t="shared" si="32"/>
        <v>0</v>
      </c>
      <c r="H281" s="37">
        <f t="shared" si="32"/>
        <v>0</v>
      </c>
      <c r="I281" s="37">
        <f t="shared" si="32"/>
        <v>0</v>
      </c>
      <c r="J281" s="37">
        <f t="shared" si="32"/>
        <v>0</v>
      </c>
      <c r="K281" s="37">
        <f t="shared" si="32"/>
        <v>0</v>
      </c>
    </row>
    <row r="282" spans="1:11" ht="30">
      <c r="A282" s="109"/>
      <c r="B282" s="103"/>
      <c r="C282" s="44" t="s">
        <v>19</v>
      </c>
      <c r="D282" s="37">
        <v>0</v>
      </c>
      <c r="E282" s="37">
        <v>0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0</v>
      </c>
    </row>
    <row r="283" spans="1:11" ht="15" customHeight="1">
      <c r="A283" s="109"/>
      <c r="B283" s="103"/>
      <c r="C283" s="45" t="s">
        <v>142</v>
      </c>
      <c r="D283" s="37">
        <v>0</v>
      </c>
      <c r="E283" s="37">
        <v>0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</row>
    <row r="284" spans="1:11" ht="45">
      <c r="A284" s="109"/>
      <c r="B284" s="103"/>
      <c r="C284" s="44" t="s">
        <v>35</v>
      </c>
      <c r="D284" s="37">
        <v>0</v>
      </c>
      <c r="E284" s="37">
        <v>0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</row>
    <row r="285" spans="1:11" ht="75">
      <c r="A285" s="109"/>
      <c r="B285" s="103"/>
      <c r="C285" s="45" t="s">
        <v>143</v>
      </c>
      <c r="D285" s="37">
        <v>0</v>
      </c>
      <c r="E285" s="37">
        <v>0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0</v>
      </c>
    </row>
    <row r="286" spans="1:11" ht="45">
      <c r="A286" s="109"/>
      <c r="B286" s="103"/>
      <c r="C286" s="44" t="s">
        <v>21</v>
      </c>
      <c r="D286" s="37">
        <v>0</v>
      </c>
      <c r="E286" s="37">
        <v>0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0</v>
      </c>
    </row>
    <row r="287" spans="1:11" ht="45">
      <c r="A287" s="110"/>
      <c r="B287" s="104"/>
      <c r="C287" s="44" t="s">
        <v>22</v>
      </c>
      <c r="D287" s="37">
        <v>0</v>
      </c>
      <c r="E287" s="37">
        <v>0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0</v>
      </c>
    </row>
    <row r="288" spans="1:11" ht="15" customHeight="1">
      <c r="A288" s="176" t="s">
        <v>182</v>
      </c>
      <c r="B288" s="126" t="s">
        <v>175</v>
      </c>
      <c r="C288" s="43" t="s">
        <v>141</v>
      </c>
      <c r="D288" s="34">
        <f>D289+D291+D293+D294</f>
        <v>6600</v>
      </c>
      <c r="E288" s="34">
        <f>E289+E291+E293+E294</f>
        <v>6600</v>
      </c>
      <c r="F288" s="34">
        <f>F289+F291+F293+F294</f>
        <v>6600</v>
      </c>
      <c r="G288" s="34">
        <f>G289+G291+G293+G294</f>
        <v>0</v>
      </c>
      <c r="H288" s="34">
        <f>H289+H291+H293+H294</f>
        <v>0</v>
      </c>
      <c r="I288" s="35">
        <f>G288/D288*100</f>
        <v>0</v>
      </c>
      <c r="J288" s="35">
        <f>G288/E288*100</f>
        <v>0</v>
      </c>
      <c r="K288" s="35">
        <f>G288/F288*100</f>
        <v>0</v>
      </c>
    </row>
    <row r="289" spans="1:11" ht="30">
      <c r="A289" s="177"/>
      <c r="B289" s="127"/>
      <c r="C289" s="44" t="s">
        <v>19</v>
      </c>
      <c r="D289" s="37">
        <v>6600</v>
      </c>
      <c r="E289" s="37">
        <v>6600</v>
      </c>
      <c r="F289" s="37">
        <v>6600</v>
      </c>
      <c r="G289" s="37">
        <v>0</v>
      </c>
      <c r="H289" s="37">
        <v>0</v>
      </c>
      <c r="I289" s="41">
        <f>G289/D289*100</f>
        <v>0</v>
      </c>
      <c r="J289" s="41">
        <f>G289/E289*100</f>
        <v>0</v>
      </c>
      <c r="K289" s="41">
        <f>G289/F289*100</f>
        <v>0</v>
      </c>
    </row>
    <row r="290" spans="1:11" ht="15" customHeight="1">
      <c r="A290" s="177"/>
      <c r="B290" s="127"/>
      <c r="C290" s="45" t="s">
        <v>142</v>
      </c>
      <c r="D290" s="37">
        <v>0</v>
      </c>
      <c r="E290" s="37">
        <v>0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</row>
    <row r="291" spans="1:11" ht="45">
      <c r="A291" s="177"/>
      <c r="B291" s="127"/>
      <c r="C291" s="44" t="s">
        <v>35</v>
      </c>
      <c r="D291" s="37">
        <v>0</v>
      </c>
      <c r="E291" s="37">
        <v>0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</row>
    <row r="292" spans="1:11" ht="75">
      <c r="A292" s="177"/>
      <c r="B292" s="127"/>
      <c r="C292" s="45" t="s">
        <v>143</v>
      </c>
      <c r="D292" s="37">
        <v>0</v>
      </c>
      <c r="E292" s="37">
        <v>0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</row>
    <row r="293" spans="1:11" ht="45">
      <c r="A293" s="177"/>
      <c r="B293" s="127"/>
      <c r="C293" s="44" t="s">
        <v>21</v>
      </c>
      <c r="D293" s="37">
        <v>0</v>
      </c>
      <c r="E293" s="37">
        <v>0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</row>
    <row r="294" spans="1:11" ht="45">
      <c r="A294" s="178"/>
      <c r="B294" s="128"/>
      <c r="C294" s="44" t="s">
        <v>22</v>
      </c>
      <c r="D294" s="37">
        <v>0</v>
      </c>
      <c r="E294" s="37">
        <v>0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</row>
    <row r="295" spans="1:11" ht="15" customHeight="1">
      <c r="A295" s="176" t="s">
        <v>183</v>
      </c>
      <c r="B295" s="126" t="s">
        <v>175</v>
      </c>
      <c r="C295" s="43" t="s">
        <v>141</v>
      </c>
      <c r="D295" s="34">
        <f>D296+D298+D300+D301</f>
        <v>3000</v>
      </c>
      <c r="E295" s="34">
        <f>E296+E298+E300+E301</f>
        <v>3000</v>
      </c>
      <c r="F295" s="34">
        <f>F296+F298+F300+F301</f>
        <v>3000</v>
      </c>
      <c r="G295" s="34">
        <f>G296+G298+G300+G301</f>
        <v>0</v>
      </c>
      <c r="H295" s="34">
        <f>H296+H298+H300+H301</f>
        <v>0</v>
      </c>
      <c r="I295" s="35">
        <f>G295/D295*100</f>
        <v>0</v>
      </c>
      <c r="J295" s="35">
        <f>G295/E295*100</f>
        <v>0</v>
      </c>
      <c r="K295" s="35">
        <f>G295/F295*100</f>
        <v>0</v>
      </c>
    </row>
    <row r="296" spans="1:11" ht="30">
      <c r="A296" s="177"/>
      <c r="B296" s="127"/>
      <c r="C296" s="44" t="s">
        <v>19</v>
      </c>
      <c r="D296" s="37">
        <v>3000</v>
      </c>
      <c r="E296" s="37">
        <v>3000</v>
      </c>
      <c r="F296" s="37">
        <v>3000</v>
      </c>
      <c r="G296" s="37">
        <v>0</v>
      </c>
      <c r="H296" s="37">
        <v>0</v>
      </c>
      <c r="I296" s="41">
        <f>G296/D296*100</f>
        <v>0</v>
      </c>
      <c r="J296" s="41">
        <f>G296/E296*100</f>
        <v>0</v>
      </c>
      <c r="K296" s="41">
        <f>G296/F296*100</f>
        <v>0</v>
      </c>
    </row>
    <row r="297" spans="1:11" ht="15" customHeight="1">
      <c r="A297" s="177"/>
      <c r="B297" s="127"/>
      <c r="C297" s="45" t="s">
        <v>142</v>
      </c>
      <c r="D297" s="37">
        <v>0</v>
      </c>
      <c r="E297" s="37">
        <v>0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</row>
    <row r="298" spans="1:11" ht="45">
      <c r="A298" s="177"/>
      <c r="B298" s="127"/>
      <c r="C298" s="44" t="s">
        <v>35</v>
      </c>
      <c r="D298" s="37">
        <v>0</v>
      </c>
      <c r="E298" s="37">
        <v>0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</row>
    <row r="299" spans="1:11" ht="75">
      <c r="A299" s="177"/>
      <c r="B299" s="127"/>
      <c r="C299" s="45" t="s">
        <v>143</v>
      </c>
      <c r="D299" s="37">
        <v>0</v>
      </c>
      <c r="E299" s="37">
        <v>0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</row>
    <row r="300" spans="1:11" ht="45">
      <c r="A300" s="177"/>
      <c r="B300" s="127"/>
      <c r="C300" s="44" t="s">
        <v>21</v>
      </c>
      <c r="D300" s="37">
        <v>0</v>
      </c>
      <c r="E300" s="37">
        <v>0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</row>
    <row r="301" spans="1:11" ht="45">
      <c r="A301" s="178"/>
      <c r="B301" s="128"/>
      <c r="C301" s="44" t="s">
        <v>22</v>
      </c>
      <c r="D301" s="37">
        <v>0</v>
      </c>
      <c r="E301" s="37">
        <v>0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</row>
    <row r="302" spans="1:11" ht="15" customHeight="1">
      <c r="A302" s="188" t="s">
        <v>184</v>
      </c>
      <c r="B302" s="102" t="s">
        <v>175</v>
      </c>
      <c r="C302" s="43" t="s">
        <v>141</v>
      </c>
      <c r="D302" s="34">
        <f>D303+D305+D307+D308</f>
        <v>100</v>
      </c>
      <c r="E302" s="34">
        <f>E303+E305+E307+E308</f>
        <v>100</v>
      </c>
      <c r="F302" s="34">
        <f>F303+F305+F307+F308</f>
        <v>100</v>
      </c>
      <c r="G302" s="34">
        <f>G303+G305+G307+G308</f>
        <v>25</v>
      </c>
      <c r="H302" s="34">
        <f>H303+H305+H307+H308</f>
        <v>25</v>
      </c>
      <c r="I302" s="35">
        <f>G302/D302*100</f>
        <v>25</v>
      </c>
      <c r="J302" s="35">
        <f>G302/E302*100</f>
        <v>25</v>
      </c>
      <c r="K302" s="35">
        <f>G302/F302*100</f>
        <v>25</v>
      </c>
    </row>
    <row r="303" spans="1:11" ht="30">
      <c r="A303" s="189"/>
      <c r="B303" s="103"/>
      <c r="C303" s="44" t="s">
        <v>19</v>
      </c>
      <c r="D303" s="37">
        <f t="shared" ref="D303:K305" si="33">D317+D324</f>
        <v>100</v>
      </c>
      <c r="E303" s="37">
        <f t="shared" si="33"/>
        <v>100</v>
      </c>
      <c r="F303" s="37">
        <f t="shared" si="33"/>
        <v>100</v>
      </c>
      <c r="G303" s="37">
        <f t="shared" si="33"/>
        <v>25</v>
      </c>
      <c r="H303" s="37">
        <f t="shared" si="33"/>
        <v>25</v>
      </c>
      <c r="I303" s="41">
        <f>G303/D303*100</f>
        <v>25</v>
      </c>
      <c r="J303" s="41">
        <f>G303/E303*100</f>
        <v>25</v>
      </c>
      <c r="K303" s="41">
        <f>G303/F303*100</f>
        <v>25</v>
      </c>
    </row>
    <row r="304" spans="1:11" ht="15" customHeight="1">
      <c r="A304" s="189"/>
      <c r="B304" s="103"/>
      <c r="C304" s="45" t="s">
        <v>142</v>
      </c>
      <c r="D304" s="37">
        <f t="shared" si="33"/>
        <v>0</v>
      </c>
      <c r="E304" s="37">
        <f t="shared" si="33"/>
        <v>0</v>
      </c>
      <c r="F304" s="37">
        <f t="shared" si="33"/>
        <v>0</v>
      </c>
      <c r="G304" s="37">
        <v>0</v>
      </c>
      <c r="H304" s="37">
        <f t="shared" si="33"/>
        <v>0</v>
      </c>
      <c r="I304" s="37">
        <f t="shared" si="33"/>
        <v>0</v>
      </c>
      <c r="J304" s="37">
        <f t="shared" si="33"/>
        <v>0</v>
      </c>
      <c r="K304" s="37">
        <f t="shared" si="33"/>
        <v>0</v>
      </c>
    </row>
    <row r="305" spans="1:11" ht="45">
      <c r="A305" s="189"/>
      <c r="B305" s="103"/>
      <c r="C305" s="44" t="s">
        <v>35</v>
      </c>
      <c r="D305" s="37">
        <f t="shared" si="33"/>
        <v>0</v>
      </c>
      <c r="E305" s="37">
        <f t="shared" si="33"/>
        <v>0</v>
      </c>
      <c r="F305" s="37">
        <f t="shared" si="33"/>
        <v>0</v>
      </c>
      <c r="G305" s="37">
        <v>0</v>
      </c>
      <c r="H305" s="37">
        <f t="shared" si="33"/>
        <v>0</v>
      </c>
      <c r="I305" s="37">
        <f t="shared" si="33"/>
        <v>0</v>
      </c>
      <c r="J305" s="37">
        <f t="shared" si="33"/>
        <v>0</v>
      </c>
      <c r="K305" s="37">
        <f t="shared" si="33"/>
        <v>0</v>
      </c>
    </row>
    <row r="306" spans="1:11" ht="75">
      <c r="A306" s="189"/>
      <c r="B306" s="103"/>
      <c r="C306" s="45" t="s">
        <v>143</v>
      </c>
      <c r="D306" s="37">
        <v>0</v>
      </c>
      <c r="E306" s="37">
        <v>0</v>
      </c>
      <c r="F306" s="37">
        <v>0</v>
      </c>
      <c r="G306" s="37">
        <v>0</v>
      </c>
      <c r="H306" s="37">
        <v>0</v>
      </c>
      <c r="I306" s="37">
        <v>0</v>
      </c>
      <c r="J306" s="37">
        <v>0</v>
      </c>
      <c r="K306" s="37">
        <v>0</v>
      </c>
    </row>
    <row r="307" spans="1:11" ht="45">
      <c r="A307" s="189"/>
      <c r="B307" s="103"/>
      <c r="C307" s="44" t="s">
        <v>21</v>
      </c>
      <c r="D307" s="37">
        <f t="shared" ref="D307:K308" si="34">D321+D328</f>
        <v>0</v>
      </c>
      <c r="E307" s="37">
        <f t="shared" si="34"/>
        <v>0</v>
      </c>
      <c r="F307" s="37">
        <f t="shared" si="34"/>
        <v>0</v>
      </c>
      <c r="G307" s="37">
        <v>0</v>
      </c>
      <c r="H307" s="37">
        <f t="shared" si="34"/>
        <v>0</v>
      </c>
      <c r="I307" s="37">
        <f t="shared" si="34"/>
        <v>0</v>
      </c>
      <c r="J307" s="37">
        <f t="shared" si="34"/>
        <v>0</v>
      </c>
      <c r="K307" s="37">
        <f t="shared" si="34"/>
        <v>0</v>
      </c>
    </row>
    <row r="308" spans="1:11" ht="45">
      <c r="A308" s="189"/>
      <c r="B308" s="104"/>
      <c r="C308" s="44" t="s">
        <v>22</v>
      </c>
      <c r="D308" s="37">
        <f t="shared" si="34"/>
        <v>0</v>
      </c>
      <c r="E308" s="37">
        <f t="shared" si="34"/>
        <v>0</v>
      </c>
      <c r="F308" s="37">
        <f t="shared" si="34"/>
        <v>0</v>
      </c>
      <c r="G308" s="37">
        <v>0</v>
      </c>
      <c r="H308" s="37">
        <f t="shared" si="34"/>
        <v>0</v>
      </c>
      <c r="I308" s="37">
        <f t="shared" si="34"/>
        <v>0</v>
      </c>
      <c r="J308" s="37">
        <f t="shared" si="34"/>
        <v>0</v>
      </c>
      <c r="K308" s="37">
        <f t="shared" si="34"/>
        <v>0</v>
      </c>
    </row>
    <row r="309" spans="1:11" ht="15" customHeight="1">
      <c r="A309" s="189"/>
      <c r="B309" s="102" t="s">
        <v>26</v>
      </c>
      <c r="C309" s="44" t="s">
        <v>141</v>
      </c>
      <c r="D309" s="37">
        <f t="shared" ref="D309:K309" si="35">D310+D312+D314+D315</f>
        <v>1700</v>
      </c>
      <c r="E309" s="37">
        <f t="shared" si="35"/>
        <v>1700</v>
      </c>
      <c r="F309" s="37">
        <f t="shared" si="35"/>
        <v>1700</v>
      </c>
      <c r="G309" s="37">
        <f t="shared" si="35"/>
        <v>745.7</v>
      </c>
      <c r="H309" s="37">
        <f t="shared" si="35"/>
        <v>706.7</v>
      </c>
      <c r="I309" s="37">
        <f t="shared" si="35"/>
        <v>43.864705882352943</v>
      </c>
      <c r="J309" s="37">
        <f t="shared" si="35"/>
        <v>43.864705882352943</v>
      </c>
      <c r="K309" s="37">
        <f t="shared" si="35"/>
        <v>43.864705882352943</v>
      </c>
    </row>
    <row r="310" spans="1:11" ht="30">
      <c r="A310" s="189"/>
      <c r="B310" s="103"/>
      <c r="C310" s="44" t="s">
        <v>19</v>
      </c>
      <c r="D310" s="37">
        <f t="shared" ref="D310:K311" si="36">D331</f>
        <v>1700</v>
      </c>
      <c r="E310" s="37">
        <f t="shared" si="36"/>
        <v>1700</v>
      </c>
      <c r="F310" s="37">
        <f t="shared" si="36"/>
        <v>1700</v>
      </c>
      <c r="G310" s="37">
        <f t="shared" si="36"/>
        <v>745.7</v>
      </c>
      <c r="H310" s="37">
        <f t="shared" si="36"/>
        <v>706.7</v>
      </c>
      <c r="I310" s="37">
        <f t="shared" si="36"/>
        <v>43.864705882352943</v>
      </c>
      <c r="J310" s="37">
        <f t="shared" si="36"/>
        <v>43.864705882352943</v>
      </c>
      <c r="K310" s="37">
        <f t="shared" si="36"/>
        <v>43.864705882352943</v>
      </c>
    </row>
    <row r="311" spans="1:11" ht="15" customHeight="1">
      <c r="A311" s="189"/>
      <c r="B311" s="103"/>
      <c r="C311" s="45" t="s">
        <v>142</v>
      </c>
      <c r="D311" s="37">
        <f t="shared" si="36"/>
        <v>0</v>
      </c>
      <c r="E311" s="37">
        <f t="shared" si="36"/>
        <v>0</v>
      </c>
      <c r="F311" s="37">
        <f t="shared" si="36"/>
        <v>0</v>
      </c>
      <c r="G311" s="37">
        <v>0</v>
      </c>
      <c r="H311" s="37">
        <f t="shared" si="36"/>
        <v>0</v>
      </c>
      <c r="I311" s="37">
        <f t="shared" si="36"/>
        <v>0</v>
      </c>
      <c r="J311" s="37">
        <f t="shared" si="36"/>
        <v>0</v>
      </c>
      <c r="K311" s="37">
        <f t="shared" si="36"/>
        <v>0</v>
      </c>
    </row>
    <row r="312" spans="1:11" ht="45">
      <c r="A312" s="189"/>
      <c r="B312" s="103"/>
      <c r="C312" s="44" t="s">
        <v>35</v>
      </c>
      <c r="D312" s="37">
        <f>D326+D333</f>
        <v>0</v>
      </c>
      <c r="E312" s="37">
        <f>E326+E333</f>
        <v>0</v>
      </c>
      <c r="F312" s="37">
        <f>F326+F333</f>
        <v>0</v>
      </c>
      <c r="G312" s="37">
        <v>0</v>
      </c>
      <c r="H312" s="37">
        <f>H326+H333</f>
        <v>0</v>
      </c>
      <c r="I312" s="37">
        <f>I326+I333</f>
        <v>0</v>
      </c>
      <c r="J312" s="37">
        <f>J326+J333</f>
        <v>0</v>
      </c>
      <c r="K312" s="37">
        <f>K326+K333</f>
        <v>0</v>
      </c>
    </row>
    <row r="313" spans="1:11" ht="75">
      <c r="A313" s="189"/>
      <c r="B313" s="103"/>
      <c r="C313" s="45" t="s">
        <v>143</v>
      </c>
      <c r="D313" s="37">
        <v>0</v>
      </c>
      <c r="E313" s="37">
        <v>0</v>
      </c>
      <c r="F313" s="37"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</row>
    <row r="314" spans="1:11" ht="45">
      <c r="A314" s="189"/>
      <c r="B314" s="103"/>
      <c r="C314" s="44" t="s">
        <v>21</v>
      </c>
      <c r="D314" s="37">
        <f t="shared" ref="D314:K315" si="37">D328+D335</f>
        <v>0</v>
      </c>
      <c r="E314" s="37">
        <f t="shared" si="37"/>
        <v>0</v>
      </c>
      <c r="F314" s="37">
        <f t="shared" si="37"/>
        <v>0</v>
      </c>
      <c r="G314" s="37">
        <v>0</v>
      </c>
      <c r="H314" s="37">
        <f t="shared" si="37"/>
        <v>0</v>
      </c>
      <c r="I314" s="37">
        <f t="shared" si="37"/>
        <v>0</v>
      </c>
      <c r="J314" s="37">
        <f t="shared" si="37"/>
        <v>0</v>
      </c>
      <c r="K314" s="37">
        <f t="shared" si="37"/>
        <v>0</v>
      </c>
    </row>
    <row r="315" spans="1:11" ht="45">
      <c r="A315" s="190"/>
      <c r="B315" s="104"/>
      <c r="C315" s="44" t="s">
        <v>22</v>
      </c>
      <c r="D315" s="37">
        <f t="shared" si="37"/>
        <v>0</v>
      </c>
      <c r="E315" s="37">
        <f t="shared" si="37"/>
        <v>0</v>
      </c>
      <c r="F315" s="37">
        <f t="shared" si="37"/>
        <v>0</v>
      </c>
      <c r="G315" s="37">
        <v>0</v>
      </c>
      <c r="H315" s="37">
        <f t="shared" si="37"/>
        <v>0</v>
      </c>
      <c r="I315" s="37">
        <f t="shared" si="37"/>
        <v>0</v>
      </c>
      <c r="J315" s="37">
        <f t="shared" si="37"/>
        <v>0</v>
      </c>
      <c r="K315" s="37">
        <f t="shared" si="37"/>
        <v>0</v>
      </c>
    </row>
    <row r="316" spans="1:11" ht="15" customHeight="1">
      <c r="A316" s="99" t="s">
        <v>185</v>
      </c>
      <c r="B316" s="102" t="s">
        <v>144</v>
      </c>
      <c r="C316" s="44" t="s">
        <v>141</v>
      </c>
      <c r="D316" s="37">
        <f t="shared" ref="D316:K316" si="38">D317+D319+D321+D322</f>
        <v>0</v>
      </c>
      <c r="E316" s="37">
        <f t="shared" si="38"/>
        <v>0</v>
      </c>
      <c r="F316" s="37">
        <f t="shared" si="38"/>
        <v>0</v>
      </c>
      <c r="G316" s="37">
        <f t="shared" si="38"/>
        <v>0</v>
      </c>
      <c r="H316" s="37">
        <f t="shared" si="38"/>
        <v>0</v>
      </c>
      <c r="I316" s="37">
        <f t="shared" si="38"/>
        <v>0</v>
      </c>
      <c r="J316" s="37">
        <f t="shared" si="38"/>
        <v>0</v>
      </c>
      <c r="K316" s="37">
        <f t="shared" si="38"/>
        <v>0</v>
      </c>
    </row>
    <row r="317" spans="1:11" ht="30">
      <c r="A317" s="100"/>
      <c r="B317" s="103"/>
      <c r="C317" s="44" t="s">
        <v>19</v>
      </c>
      <c r="D317" s="37">
        <v>0</v>
      </c>
      <c r="E317" s="37">
        <v>0</v>
      </c>
      <c r="F317" s="37">
        <v>0</v>
      </c>
      <c r="G317" s="37">
        <v>0</v>
      </c>
      <c r="H317" s="37">
        <v>0</v>
      </c>
      <c r="I317" s="37">
        <v>0</v>
      </c>
      <c r="J317" s="37">
        <v>0</v>
      </c>
      <c r="K317" s="37">
        <v>0</v>
      </c>
    </row>
    <row r="318" spans="1:11" ht="15" customHeight="1">
      <c r="A318" s="100"/>
      <c r="B318" s="103"/>
      <c r="C318" s="45" t="s">
        <v>142</v>
      </c>
      <c r="D318" s="37">
        <v>0</v>
      </c>
      <c r="E318" s="37">
        <v>0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</row>
    <row r="319" spans="1:11" ht="45">
      <c r="A319" s="100"/>
      <c r="B319" s="103"/>
      <c r="C319" s="44" t="s">
        <v>35</v>
      </c>
      <c r="D319" s="37">
        <v>0</v>
      </c>
      <c r="E319" s="37">
        <v>0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</row>
    <row r="320" spans="1:11" ht="75">
      <c r="A320" s="100"/>
      <c r="B320" s="103"/>
      <c r="C320" s="45" t="s">
        <v>143</v>
      </c>
      <c r="D320" s="37">
        <v>0</v>
      </c>
      <c r="E320" s="37">
        <v>0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</row>
    <row r="321" spans="1:11" ht="45">
      <c r="A321" s="100"/>
      <c r="B321" s="103"/>
      <c r="C321" s="44" t="s">
        <v>21</v>
      </c>
      <c r="D321" s="37">
        <v>0</v>
      </c>
      <c r="E321" s="37">
        <v>0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</row>
    <row r="322" spans="1:11" ht="45">
      <c r="A322" s="101"/>
      <c r="B322" s="104"/>
      <c r="C322" s="44" t="s">
        <v>22</v>
      </c>
      <c r="D322" s="37">
        <v>0</v>
      </c>
      <c r="E322" s="37">
        <v>0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</row>
    <row r="323" spans="1:11" ht="15" customHeight="1">
      <c r="A323" s="111" t="s">
        <v>186</v>
      </c>
      <c r="B323" s="102" t="s">
        <v>144</v>
      </c>
      <c r="C323" s="43" t="s">
        <v>141</v>
      </c>
      <c r="D323" s="34">
        <f>D324+D326+D328+D329</f>
        <v>100</v>
      </c>
      <c r="E323" s="34">
        <f>E324+E326+E328+E329</f>
        <v>100</v>
      </c>
      <c r="F323" s="34">
        <f>F324+F326+F328+F329</f>
        <v>100</v>
      </c>
      <c r="G323" s="34">
        <f>G324+G326+G328+G329</f>
        <v>25</v>
      </c>
      <c r="H323" s="34">
        <f>H324+H326+H328+H329</f>
        <v>25</v>
      </c>
      <c r="I323" s="35">
        <f>G323/D323*100</f>
        <v>25</v>
      </c>
      <c r="J323" s="35">
        <f>G323/E323*100</f>
        <v>25</v>
      </c>
      <c r="K323" s="35">
        <f>G323/F323*100</f>
        <v>25</v>
      </c>
    </row>
    <row r="324" spans="1:11" ht="30">
      <c r="A324" s="112"/>
      <c r="B324" s="103"/>
      <c r="C324" s="44" t="s">
        <v>19</v>
      </c>
      <c r="D324" s="37">
        <v>100</v>
      </c>
      <c r="E324" s="37">
        <v>100</v>
      </c>
      <c r="F324" s="37">
        <v>100</v>
      </c>
      <c r="G324" s="37">
        <v>25</v>
      </c>
      <c r="H324" s="37">
        <v>25</v>
      </c>
      <c r="I324" s="41">
        <f>G324/D324*100</f>
        <v>25</v>
      </c>
      <c r="J324" s="41">
        <f>G324/E324*100</f>
        <v>25</v>
      </c>
      <c r="K324" s="41">
        <f>G324/F324*100</f>
        <v>25</v>
      </c>
    </row>
    <row r="325" spans="1:11" ht="15" customHeight="1">
      <c r="A325" s="112"/>
      <c r="B325" s="103"/>
      <c r="C325" s="45" t="s">
        <v>142</v>
      </c>
      <c r="D325" s="37">
        <v>0</v>
      </c>
      <c r="E325" s="37">
        <v>0</v>
      </c>
      <c r="F325" s="37">
        <v>0</v>
      </c>
      <c r="G325" s="37">
        <v>0</v>
      </c>
      <c r="H325" s="37">
        <v>0</v>
      </c>
      <c r="I325" s="37">
        <v>0</v>
      </c>
      <c r="J325" s="37">
        <v>0</v>
      </c>
      <c r="K325" s="37">
        <v>0</v>
      </c>
    </row>
    <row r="326" spans="1:11" ht="45">
      <c r="A326" s="112"/>
      <c r="B326" s="103"/>
      <c r="C326" s="44" t="s">
        <v>35</v>
      </c>
      <c r="D326" s="37">
        <v>0</v>
      </c>
      <c r="E326" s="37">
        <v>0</v>
      </c>
      <c r="F326" s="37">
        <v>0</v>
      </c>
      <c r="G326" s="37">
        <v>0</v>
      </c>
      <c r="H326" s="37">
        <v>0</v>
      </c>
      <c r="I326" s="37">
        <v>0</v>
      </c>
      <c r="J326" s="37">
        <v>0</v>
      </c>
      <c r="K326" s="37">
        <v>0</v>
      </c>
    </row>
    <row r="327" spans="1:11" ht="75">
      <c r="A327" s="112"/>
      <c r="B327" s="103"/>
      <c r="C327" s="45" t="s">
        <v>143</v>
      </c>
      <c r="D327" s="37">
        <v>0</v>
      </c>
      <c r="E327" s="37">
        <v>0</v>
      </c>
      <c r="F327" s="37">
        <v>0</v>
      </c>
      <c r="G327" s="37">
        <v>0</v>
      </c>
      <c r="H327" s="37">
        <v>0</v>
      </c>
      <c r="I327" s="37">
        <v>0</v>
      </c>
      <c r="J327" s="37">
        <v>0</v>
      </c>
      <c r="K327" s="37">
        <v>0</v>
      </c>
    </row>
    <row r="328" spans="1:11" ht="45">
      <c r="A328" s="112"/>
      <c r="B328" s="103"/>
      <c r="C328" s="44" t="s">
        <v>21</v>
      </c>
      <c r="D328" s="37">
        <v>0</v>
      </c>
      <c r="E328" s="37">
        <v>0</v>
      </c>
      <c r="F328" s="37">
        <v>0</v>
      </c>
      <c r="G328" s="37">
        <v>0</v>
      </c>
      <c r="H328" s="37">
        <v>0</v>
      </c>
      <c r="I328" s="37">
        <v>0</v>
      </c>
      <c r="J328" s="37">
        <v>0</v>
      </c>
      <c r="K328" s="37">
        <v>0</v>
      </c>
    </row>
    <row r="329" spans="1:11" ht="45">
      <c r="A329" s="112"/>
      <c r="B329" s="104"/>
      <c r="C329" s="44" t="s">
        <v>22</v>
      </c>
      <c r="D329" s="37">
        <v>0</v>
      </c>
      <c r="E329" s="37">
        <v>0</v>
      </c>
      <c r="F329" s="37">
        <v>0</v>
      </c>
      <c r="G329" s="37">
        <v>0</v>
      </c>
      <c r="H329" s="37">
        <v>0</v>
      </c>
      <c r="I329" s="37">
        <v>0</v>
      </c>
      <c r="J329" s="37">
        <v>0</v>
      </c>
      <c r="K329" s="37">
        <v>0</v>
      </c>
    </row>
    <row r="330" spans="1:11" ht="15" customHeight="1">
      <c r="A330" s="112"/>
      <c r="B330" s="102" t="s">
        <v>26</v>
      </c>
      <c r="C330" s="44" t="s">
        <v>141</v>
      </c>
      <c r="D330" s="37">
        <f t="shared" ref="D330:K330" si="39">D331+D333+D335+D336</f>
        <v>1700</v>
      </c>
      <c r="E330" s="37">
        <f t="shared" si="39"/>
        <v>1700</v>
      </c>
      <c r="F330" s="37">
        <f t="shared" si="39"/>
        <v>1700</v>
      </c>
      <c r="G330" s="37">
        <f t="shared" si="39"/>
        <v>745.7</v>
      </c>
      <c r="H330" s="37">
        <f t="shared" si="39"/>
        <v>706.7</v>
      </c>
      <c r="I330" s="37">
        <f t="shared" si="39"/>
        <v>43.864705882352943</v>
      </c>
      <c r="J330" s="37">
        <f t="shared" si="39"/>
        <v>43.864705882352943</v>
      </c>
      <c r="K330" s="37">
        <f t="shared" si="39"/>
        <v>43.864705882352943</v>
      </c>
    </row>
    <row r="331" spans="1:11" ht="30">
      <c r="A331" s="112"/>
      <c r="B331" s="103"/>
      <c r="C331" s="44" t="s">
        <v>19</v>
      </c>
      <c r="D331" s="37">
        <v>1700</v>
      </c>
      <c r="E331" s="37">
        <v>1700</v>
      </c>
      <c r="F331" s="37">
        <v>1700</v>
      </c>
      <c r="G331" s="37">
        <v>745.7</v>
      </c>
      <c r="H331" s="37">
        <v>706.7</v>
      </c>
      <c r="I331" s="37">
        <f>G331/D331*100</f>
        <v>43.864705882352943</v>
      </c>
      <c r="J331" s="37">
        <f>G331/E331*100</f>
        <v>43.864705882352943</v>
      </c>
      <c r="K331" s="37">
        <f>G331/F331*100</f>
        <v>43.864705882352943</v>
      </c>
    </row>
    <row r="332" spans="1:11" ht="15" customHeight="1">
      <c r="A332" s="112"/>
      <c r="B332" s="103"/>
      <c r="C332" s="45" t="s">
        <v>142</v>
      </c>
      <c r="D332" s="37">
        <v>0</v>
      </c>
      <c r="E332" s="37">
        <v>0</v>
      </c>
      <c r="F332" s="37">
        <v>0</v>
      </c>
      <c r="G332" s="37">
        <v>0</v>
      </c>
      <c r="H332" s="37">
        <v>0</v>
      </c>
      <c r="I332" s="37">
        <v>0</v>
      </c>
      <c r="J332" s="37">
        <v>0</v>
      </c>
      <c r="K332" s="37">
        <v>0</v>
      </c>
    </row>
    <row r="333" spans="1:11" ht="45">
      <c r="A333" s="112"/>
      <c r="B333" s="103"/>
      <c r="C333" s="44" t="s">
        <v>35</v>
      </c>
      <c r="D333" s="37">
        <v>0</v>
      </c>
      <c r="E333" s="37">
        <v>0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</row>
    <row r="334" spans="1:11" ht="75">
      <c r="A334" s="112"/>
      <c r="B334" s="103"/>
      <c r="C334" s="45" t="s">
        <v>143</v>
      </c>
      <c r="D334" s="37">
        <v>0</v>
      </c>
      <c r="E334" s="37">
        <v>0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</row>
    <row r="335" spans="1:11" ht="45">
      <c r="A335" s="112"/>
      <c r="B335" s="103"/>
      <c r="C335" s="44" t="s">
        <v>21</v>
      </c>
      <c r="D335" s="37">
        <v>0</v>
      </c>
      <c r="E335" s="37">
        <v>0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</row>
    <row r="336" spans="1:11" ht="45">
      <c r="A336" s="113"/>
      <c r="B336" s="104"/>
      <c r="C336" s="44" t="s">
        <v>22</v>
      </c>
      <c r="D336" s="37">
        <v>0</v>
      </c>
      <c r="E336" s="37">
        <v>0</v>
      </c>
      <c r="F336" s="37">
        <v>0</v>
      </c>
      <c r="G336" s="37">
        <v>0</v>
      </c>
      <c r="H336" s="37">
        <v>0</v>
      </c>
      <c r="I336" s="37">
        <v>0</v>
      </c>
      <c r="J336" s="37">
        <v>0</v>
      </c>
      <c r="K336" s="37">
        <v>0</v>
      </c>
    </row>
    <row r="337" spans="1:11" ht="15" customHeight="1">
      <c r="A337" s="188" t="s">
        <v>187</v>
      </c>
      <c r="B337" s="102" t="s">
        <v>188</v>
      </c>
      <c r="C337" s="43" t="s">
        <v>141</v>
      </c>
      <c r="D337" s="34">
        <f>D338+D340+D342+D343</f>
        <v>589548.50000000012</v>
      </c>
      <c r="E337" s="34">
        <f>E338+E340+E342+E343</f>
        <v>596898.50000000012</v>
      </c>
      <c r="F337" s="34">
        <f>F338+F340+F342+F343</f>
        <v>555109.50000000012</v>
      </c>
      <c r="G337" s="34">
        <f>G338+G340+G342+G343</f>
        <v>308656.7</v>
      </c>
      <c r="H337" s="34">
        <f>H338+H340+H342+H343</f>
        <v>308656.7</v>
      </c>
      <c r="I337" s="35">
        <f>G337/D337*100</f>
        <v>52.354759616893254</v>
      </c>
      <c r="J337" s="35">
        <f>G337/E337*100</f>
        <v>51.710081362241645</v>
      </c>
      <c r="K337" s="35">
        <f>G337/F337*100</f>
        <v>55.602849527885937</v>
      </c>
    </row>
    <row r="338" spans="1:11" ht="30">
      <c r="A338" s="189"/>
      <c r="B338" s="103"/>
      <c r="C338" s="44" t="s">
        <v>19</v>
      </c>
      <c r="D338" s="37">
        <f t="shared" ref="D338:H343" si="40">D345+D359+D366+D373+D380</f>
        <v>589548.50000000012</v>
      </c>
      <c r="E338" s="37">
        <f t="shared" si="40"/>
        <v>596898.50000000012</v>
      </c>
      <c r="F338" s="37">
        <f t="shared" si="40"/>
        <v>555109.50000000012</v>
      </c>
      <c r="G338" s="37">
        <f t="shared" si="40"/>
        <v>308656.7</v>
      </c>
      <c r="H338" s="37">
        <f t="shared" si="40"/>
        <v>308656.7</v>
      </c>
      <c r="I338" s="41">
        <f>G338/D338*100</f>
        <v>52.354759616893254</v>
      </c>
      <c r="J338" s="41">
        <f>G338/E338*100</f>
        <v>51.710081362241645</v>
      </c>
      <c r="K338" s="41">
        <f>G338/F338*100</f>
        <v>55.602849527885937</v>
      </c>
    </row>
    <row r="339" spans="1:11" ht="15" customHeight="1">
      <c r="A339" s="189"/>
      <c r="B339" s="103"/>
      <c r="C339" s="45" t="s">
        <v>142</v>
      </c>
      <c r="D339" s="37">
        <f t="shared" si="40"/>
        <v>0</v>
      </c>
      <c r="E339" s="37">
        <f t="shared" si="40"/>
        <v>0</v>
      </c>
      <c r="F339" s="37">
        <f t="shared" si="40"/>
        <v>0</v>
      </c>
      <c r="G339" s="37">
        <f t="shared" si="40"/>
        <v>0</v>
      </c>
      <c r="H339" s="37">
        <f t="shared" si="40"/>
        <v>0</v>
      </c>
      <c r="I339" s="41">
        <v>0</v>
      </c>
      <c r="J339" s="41">
        <v>0</v>
      </c>
      <c r="K339" s="41">
        <v>0</v>
      </c>
    </row>
    <row r="340" spans="1:11" ht="45">
      <c r="A340" s="189"/>
      <c r="B340" s="103"/>
      <c r="C340" s="44" t="s">
        <v>35</v>
      </c>
      <c r="D340" s="37">
        <f t="shared" si="40"/>
        <v>0</v>
      </c>
      <c r="E340" s="37">
        <f t="shared" si="40"/>
        <v>0</v>
      </c>
      <c r="F340" s="37">
        <f t="shared" si="40"/>
        <v>0</v>
      </c>
      <c r="G340" s="37">
        <f t="shared" si="40"/>
        <v>0</v>
      </c>
      <c r="H340" s="37">
        <f t="shared" si="40"/>
        <v>0</v>
      </c>
      <c r="I340" s="41">
        <v>0</v>
      </c>
      <c r="J340" s="41">
        <v>0</v>
      </c>
      <c r="K340" s="41">
        <v>0</v>
      </c>
    </row>
    <row r="341" spans="1:11" ht="75">
      <c r="A341" s="189"/>
      <c r="B341" s="103"/>
      <c r="C341" s="45" t="s">
        <v>143</v>
      </c>
      <c r="D341" s="37">
        <f t="shared" si="40"/>
        <v>0</v>
      </c>
      <c r="E341" s="37">
        <f t="shared" si="40"/>
        <v>0</v>
      </c>
      <c r="F341" s="37">
        <f t="shared" si="40"/>
        <v>0</v>
      </c>
      <c r="G341" s="37">
        <f t="shared" si="40"/>
        <v>0</v>
      </c>
      <c r="H341" s="37">
        <f t="shared" si="40"/>
        <v>0</v>
      </c>
      <c r="I341" s="35">
        <v>0</v>
      </c>
      <c r="J341" s="35">
        <v>0</v>
      </c>
      <c r="K341" s="35">
        <v>0</v>
      </c>
    </row>
    <row r="342" spans="1:11" ht="45">
      <c r="A342" s="189"/>
      <c r="B342" s="103"/>
      <c r="C342" s="44" t="s">
        <v>21</v>
      </c>
      <c r="D342" s="37">
        <f t="shared" si="40"/>
        <v>0</v>
      </c>
      <c r="E342" s="37">
        <f t="shared" si="40"/>
        <v>0</v>
      </c>
      <c r="F342" s="37">
        <f t="shared" si="40"/>
        <v>0</v>
      </c>
      <c r="G342" s="37">
        <f t="shared" si="40"/>
        <v>0</v>
      </c>
      <c r="H342" s="37">
        <f t="shared" si="40"/>
        <v>0</v>
      </c>
      <c r="I342" s="37">
        <v>0</v>
      </c>
      <c r="J342" s="37">
        <v>0</v>
      </c>
      <c r="K342" s="37">
        <v>0</v>
      </c>
    </row>
    <row r="343" spans="1:11" ht="45">
      <c r="A343" s="189"/>
      <c r="B343" s="104"/>
      <c r="C343" s="44" t="s">
        <v>22</v>
      </c>
      <c r="D343" s="37">
        <f t="shared" si="40"/>
        <v>0</v>
      </c>
      <c r="E343" s="37">
        <f t="shared" si="40"/>
        <v>0</v>
      </c>
      <c r="F343" s="37">
        <f t="shared" si="40"/>
        <v>0</v>
      </c>
      <c r="G343" s="37">
        <f t="shared" si="40"/>
        <v>0</v>
      </c>
      <c r="H343" s="37">
        <f t="shared" si="40"/>
        <v>0</v>
      </c>
      <c r="I343" s="37">
        <v>0</v>
      </c>
      <c r="J343" s="37">
        <v>0</v>
      </c>
      <c r="K343" s="37">
        <v>0</v>
      </c>
    </row>
    <row r="344" spans="1:11" s="48" customFormat="1" ht="15" customHeight="1">
      <c r="A344" s="111" t="s">
        <v>189</v>
      </c>
      <c r="B344" s="102" t="s">
        <v>152</v>
      </c>
      <c r="C344" s="43" t="s">
        <v>141</v>
      </c>
      <c r="D344" s="34">
        <f>D345+D347+D349+D350</f>
        <v>0</v>
      </c>
      <c r="E344" s="34">
        <f>E345+E347+E349+E350</f>
        <v>0</v>
      </c>
      <c r="F344" s="34">
        <f>F345+F347+F349+F350</f>
        <v>0</v>
      </c>
      <c r="G344" s="34">
        <f>G345+G347+G349+G350</f>
        <v>0</v>
      </c>
      <c r="H344" s="34">
        <f>H345+H347+H349+H350</f>
        <v>0</v>
      </c>
      <c r="I344" s="37">
        <v>0</v>
      </c>
      <c r="J344" s="37">
        <v>0</v>
      </c>
      <c r="K344" s="37">
        <v>0</v>
      </c>
    </row>
    <row r="345" spans="1:11" s="48" customFormat="1" ht="30">
      <c r="A345" s="112"/>
      <c r="B345" s="103"/>
      <c r="C345" s="44" t="s">
        <v>19</v>
      </c>
      <c r="D345" s="37">
        <v>0</v>
      </c>
      <c r="E345" s="37">
        <v>0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</row>
    <row r="346" spans="1:11" s="48" customFormat="1" ht="15" customHeight="1">
      <c r="A346" s="112"/>
      <c r="B346" s="103"/>
      <c r="C346" s="45" t="s">
        <v>142</v>
      </c>
      <c r="D346" s="37">
        <f>D345</f>
        <v>0</v>
      </c>
      <c r="E346" s="37">
        <f>E345</f>
        <v>0</v>
      </c>
      <c r="F346" s="37">
        <f>F345</f>
        <v>0</v>
      </c>
      <c r="G346" s="37">
        <f>G345</f>
        <v>0</v>
      </c>
      <c r="H346" s="37">
        <f>H345</f>
        <v>0</v>
      </c>
      <c r="I346" s="37">
        <v>0</v>
      </c>
      <c r="J346" s="37">
        <v>0</v>
      </c>
      <c r="K346" s="37">
        <v>0</v>
      </c>
    </row>
    <row r="347" spans="1:11" s="48" customFormat="1" ht="45">
      <c r="A347" s="112"/>
      <c r="B347" s="103"/>
      <c r="C347" s="44" t="s">
        <v>35</v>
      </c>
      <c r="D347" s="37">
        <v>0</v>
      </c>
      <c r="E347" s="37">
        <v>0</v>
      </c>
      <c r="F347" s="37">
        <v>0</v>
      </c>
      <c r="G347" s="37">
        <v>0</v>
      </c>
      <c r="H347" s="37">
        <v>0</v>
      </c>
      <c r="I347" s="37">
        <v>0</v>
      </c>
      <c r="J347" s="37">
        <v>0</v>
      </c>
      <c r="K347" s="37">
        <v>0</v>
      </c>
    </row>
    <row r="348" spans="1:11" s="48" customFormat="1" ht="75">
      <c r="A348" s="112"/>
      <c r="B348" s="103"/>
      <c r="C348" s="45" t="s">
        <v>143</v>
      </c>
      <c r="D348" s="37">
        <f>D347</f>
        <v>0</v>
      </c>
      <c r="E348" s="37">
        <f>E347</f>
        <v>0</v>
      </c>
      <c r="F348" s="37">
        <f>F347</f>
        <v>0</v>
      </c>
      <c r="G348" s="37">
        <f>G347</f>
        <v>0</v>
      </c>
      <c r="H348" s="37">
        <f>H347</f>
        <v>0</v>
      </c>
      <c r="I348" s="37">
        <v>0</v>
      </c>
      <c r="J348" s="37">
        <v>0</v>
      </c>
      <c r="K348" s="37">
        <v>0</v>
      </c>
    </row>
    <row r="349" spans="1:11" s="48" customFormat="1" ht="45">
      <c r="A349" s="112"/>
      <c r="B349" s="103"/>
      <c r="C349" s="44" t="s">
        <v>21</v>
      </c>
      <c r="D349" s="37">
        <v>0</v>
      </c>
      <c r="E349" s="37">
        <v>0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</row>
    <row r="350" spans="1:11" s="48" customFormat="1" ht="45">
      <c r="A350" s="112"/>
      <c r="B350" s="104"/>
      <c r="C350" s="44" t="s">
        <v>22</v>
      </c>
      <c r="D350" s="37">
        <v>0</v>
      </c>
      <c r="E350" s="37">
        <v>0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</row>
    <row r="351" spans="1:11" s="48" customFormat="1" ht="15" customHeight="1">
      <c r="A351" s="112"/>
      <c r="B351" s="102" t="s">
        <v>26</v>
      </c>
      <c r="C351" s="44" t="s">
        <v>141</v>
      </c>
      <c r="D351" s="37">
        <f t="shared" ref="D351:K351" si="41">D352+D354+D356+D357</f>
        <v>0</v>
      </c>
      <c r="E351" s="37">
        <f t="shared" si="41"/>
        <v>0</v>
      </c>
      <c r="F351" s="37">
        <f t="shared" si="41"/>
        <v>0</v>
      </c>
      <c r="G351" s="37">
        <f t="shared" si="41"/>
        <v>0</v>
      </c>
      <c r="H351" s="37">
        <f t="shared" si="41"/>
        <v>0</v>
      </c>
      <c r="I351" s="37">
        <f t="shared" si="41"/>
        <v>0</v>
      </c>
      <c r="J351" s="37">
        <f t="shared" si="41"/>
        <v>0</v>
      </c>
      <c r="K351" s="37">
        <f t="shared" si="41"/>
        <v>0</v>
      </c>
    </row>
    <row r="352" spans="1:11" s="48" customFormat="1" ht="30">
      <c r="A352" s="112"/>
      <c r="B352" s="103"/>
      <c r="C352" s="44" t="s">
        <v>19</v>
      </c>
      <c r="D352" s="37">
        <v>0</v>
      </c>
      <c r="E352" s="37">
        <v>0</v>
      </c>
      <c r="F352" s="37">
        <v>0</v>
      </c>
      <c r="G352" s="37">
        <v>0</v>
      </c>
      <c r="H352" s="37">
        <v>0</v>
      </c>
      <c r="I352" s="37">
        <v>0</v>
      </c>
      <c r="J352" s="37">
        <v>0</v>
      </c>
      <c r="K352" s="37">
        <v>0</v>
      </c>
    </row>
    <row r="353" spans="1:11" s="48" customFormat="1" ht="15" customHeight="1">
      <c r="A353" s="112"/>
      <c r="B353" s="103"/>
      <c r="C353" s="45" t="s">
        <v>142</v>
      </c>
      <c r="D353" s="37">
        <v>0</v>
      </c>
      <c r="E353" s="37">
        <v>0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</row>
    <row r="354" spans="1:11" s="48" customFormat="1" ht="45">
      <c r="A354" s="112"/>
      <c r="B354" s="103"/>
      <c r="C354" s="44" t="s">
        <v>35</v>
      </c>
      <c r="D354" s="37">
        <v>0</v>
      </c>
      <c r="E354" s="37">
        <v>0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</row>
    <row r="355" spans="1:11" s="48" customFormat="1" ht="75">
      <c r="A355" s="112"/>
      <c r="B355" s="103"/>
      <c r="C355" s="45" t="s">
        <v>143</v>
      </c>
      <c r="D355" s="37">
        <v>0</v>
      </c>
      <c r="E355" s="37">
        <v>0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0</v>
      </c>
    </row>
    <row r="356" spans="1:11" s="48" customFormat="1" ht="45">
      <c r="A356" s="112"/>
      <c r="B356" s="103"/>
      <c r="C356" s="44" t="s">
        <v>21</v>
      </c>
      <c r="D356" s="37">
        <v>0</v>
      </c>
      <c r="E356" s="37">
        <v>0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</row>
    <row r="357" spans="1:11" s="48" customFormat="1" ht="45">
      <c r="A357" s="113"/>
      <c r="B357" s="104"/>
      <c r="C357" s="44" t="s">
        <v>22</v>
      </c>
      <c r="D357" s="37">
        <v>0</v>
      </c>
      <c r="E357" s="37">
        <v>0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</row>
    <row r="358" spans="1:11" ht="15" customHeight="1">
      <c r="A358" s="99" t="s">
        <v>190</v>
      </c>
      <c r="B358" s="102" t="s">
        <v>191</v>
      </c>
      <c r="C358" s="43" t="s">
        <v>141</v>
      </c>
      <c r="D358" s="34">
        <f>D359+D361+D363+D364</f>
        <v>584732.9</v>
      </c>
      <c r="E358" s="34">
        <f>E359+E361+E363+E364</f>
        <v>592732.9</v>
      </c>
      <c r="F358" s="34">
        <f>F359+F361+F363+F364</f>
        <v>550293.9</v>
      </c>
      <c r="G358" s="34">
        <f>G359+G361+G363+G364</f>
        <v>305825.09999999998</v>
      </c>
      <c r="H358" s="34">
        <f>H359+H361+H363+H364</f>
        <v>305825.09999999998</v>
      </c>
      <c r="I358" s="35">
        <f>G358/D358*100</f>
        <v>52.301674833073349</v>
      </c>
      <c r="J358" s="35">
        <f>G358/E358*100</f>
        <v>51.595769359183528</v>
      </c>
      <c r="K358" s="35">
        <f>G358/F358*100</f>
        <v>55.574866448637714</v>
      </c>
    </row>
    <row r="359" spans="1:11" ht="30">
      <c r="A359" s="100"/>
      <c r="B359" s="103"/>
      <c r="C359" s="44" t="s">
        <v>19</v>
      </c>
      <c r="D359" s="37">
        <v>584732.9</v>
      </c>
      <c r="E359" s="37">
        <v>592732.9</v>
      </c>
      <c r="F359" s="37">
        <v>550293.9</v>
      </c>
      <c r="G359" s="37">
        <v>305825.09999999998</v>
      </c>
      <c r="H359" s="37">
        <v>305825.09999999998</v>
      </c>
      <c r="I359" s="41">
        <f>G359/D359*100</f>
        <v>52.301674833073349</v>
      </c>
      <c r="J359" s="41">
        <f>G359/E359*100</f>
        <v>51.595769359183528</v>
      </c>
      <c r="K359" s="41">
        <f>G359/F359*100</f>
        <v>55.574866448637714</v>
      </c>
    </row>
    <row r="360" spans="1:11" ht="15" customHeight="1">
      <c r="A360" s="100"/>
      <c r="B360" s="103"/>
      <c r="C360" s="45" t="s">
        <v>142</v>
      </c>
      <c r="D360" s="37">
        <v>0</v>
      </c>
      <c r="E360" s="37">
        <v>0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</row>
    <row r="361" spans="1:11" ht="45">
      <c r="A361" s="100"/>
      <c r="B361" s="103"/>
      <c r="C361" s="44" t="s">
        <v>35</v>
      </c>
      <c r="D361" s="37">
        <v>0</v>
      </c>
      <c r="E361" s="37">
        <v>0</v>
      </c>
      <c r="F361" s="37">
        <v>0</v>
      </c>
      <c r="G361" s="37">
        <v>0</v>
      </c>
      <c r="H361" s="37">
        <v>0</v>
      </c>
      <c r="I361" s="37">
        <v>0</v>
      </c>
      <c r="J361" s="37">
        <v>0</v>
      </c>
      <c r="K361" s="37">
        <v>0</v>
      </c>
    </row>
    <row r="362" spans="1:11" ht="75">
      <c r="A362" s="100"/>
      <c r="B362" s="103"/>
      <c r="C362" s="45" t="s">
        <v>143</v>
      </c>
      <c r="D362" s="37">
        <v>0</v>
      </c>
      <c r="E362" s="37">
        <v>0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</row>
    <row r="363" spans="1:11" ht="45">
      <c r="A363" s="100"/>
      <c r="B363" s="103"/>
      <c r="C363" s="44" t="s">
        <v>21</v>
      </c>
      <c r="D363" s="37">
        <v>0</v>
      </c>
      <c r="E363" s="37">
        <v>0</v>
      </c>
      <c r="F363" s="37">
        <v>0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</row>
    <row r="364" spans="1:11" ht="45">
      <c r="A364" s="101"/>
      <c r="B364" s="104"/>
      <c r="C364" s="44" t="s">
        <v>22</v>
      </c>
      <c r="D364" s="37">
        <v>0</v>
      </c>
      <c r="E364" s="37">
        <v>0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37">
        <v>0</v>
      </c>
    </row>
    <row r="365" spans="1:11" ht="15" customHeight="1">
      <c r="A365" s="99" t="s">
        <v>192</v>
      </c>
      <c r="B365" s="102" t="s">
        <v>144</v>
      </c>
      <c r="C365" s="43" t="s">
        <v>141</v>
      </c>
      <c r="D365" s="34">
        <f>D366+D368+D370+D371</f>
        <v>280.8</v>
      </c>
      <c r="E365" s="34">
        <f>E366+E368+E370+E371</f>
        <v>280.8</v>
      </c>
      <c r="F365" s="34">
        <f>F366+F368+F370+F371</f>
        <v>280.8</v>
      </c>
      <c r="G365" s="34">
        <f>G366+G368+G370+G371</f>
        <v>140.4</v>
      </c>
      <c r="H365" s="34">
        <f>H366+H368+H370+H371</f>
        <v>140.4</v>
      </c>
      <c r="I365" s="35">
        <f>G365/D365*100</f>
        <v>50</v>
      </c>
      <c r="J365" s="35">
        <f>G365/E365*100</f>
        <v>50</v>
      </c>
      <c r="K365" s="35">
        <f>G365/F365*100</f>
        <v>50</v>
      </c>
    </row>
    <row r="366" spans="1:11" ht="30">
      <c r="A366" s="100"/>
      <c r="B366" s="103"/>
      <c r="C366" s="44" t="s">
        <v>19</v>
      </c>
      <c r="D366" s="37">
        <v>280.8</v>
      </c>
      <c r="E366" s="37">
        <v>280.8</v>
      </c>
      <c r="F366" s="37">
        <v>280.8</v>
      </c>
      <c r="G366" s="37">
        <v>140.4</v>
      </c>
      <c r="H366" s="37">
        <v>140.4</v>
      </c>
      <c r="I366" s="41">
        <f>G366/D366*100</f>
        <v>50</v>
      </c>
      <c r="J366" s="41">
        <f>G366/E366*100</f>
        <v>50</v>
      </c>
      <c r="K366" s="41">
        <f>G366/F366*100</f>
        <v>50</v>
      </c>
    </row>
    <row r="367" spans="1:11" ht="15" customHeight="1">
      <c r="A367" s="100"/>
      <c r="B367" s="103"/>
      <c r="C367" s="45" t="s">
        <v>142</v>
      </c>
      <c r="D367" s="37">
        <v>0</v>
      </c>
      <c r="E367" s="37">
        <v>0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</row>
    <row r="368" spans="1:11" ht="45">
      <c r="A368" s="100"/>
      <c r="B368" s="103"/>
      <c r="C368" s="44" t="s">
        <v>35</v>
      </c>
      <c r="D368" s="37">
        <v>0</v>
      </c>
      <c r="E368" s="37">
        <v>0</v>
      </c>
      <c r="F368" s="37">
        <v>0</v>
      </c>
      <c r="G368" s="37">
        <v>0</v>
      </c>
      <c r="H368" s="37">
        <v>0</v>
      </c>
      <c r="I368" s="37">
        <v>0</v>
      </c>
      <c r="J368" s="37">
        <v>0</v>
      </c>
      <c r="K368" s="37">
        <v>0</v>
      </c>
    </row>
    <row r="369" spans="1:11" ht="75">
      <c r="A369" s="100"/>
      <c r="B369" s="103"/>
      <c r="C369" s="45" t="s">
        <v>143</v>
      </c>
      <c r="D369" s="37">
        <v>0</v>
      </c>
      <c r="E369" s="37">
        <v>0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</row>
    <row r="370" spans="1:11" ht="45">
      <c r="A370" s="100"/>
      <c r="B370" s="103"/>
      <c r="C370" s="44" t="s">
        <v>21</v>
      </c>
      <c r="D370" s="37">
        <v>0</v>
      </c>
      <c r="E370" s="37">
        <v>0</v>
      </c>
      <c r="F370" s="37">
        <v>0</v>
      </c>
      <c r="G370" s="37">
        <v>0</v>
      </c>
      <c r="H370" s="37">
        <v>0</v>
      </c>
      <c r="I370" s="37">
        <v>0</v>
      </c>
      <c r="J370" s="37">
        <v>0</v>
      </c>
      <c r="K370" s="37">
        <v>0</v>
      </c>
    </row>
    <row r="371" spans="1:11" ht="45">
      <c r="A371" s="101"/>
      <c r="B371" s="104"/>
      <c r="C371" s="44" t="s">
        <v>22</v>
      </c>
      <c r="D371" s="37">
        <v>0</v>
      </c>
      <c r="E371" s="37">
        <v>0</v>
      </c>
      <c r="F371" s="37">
        <v>0</v>
      </c>
      <c r="G371" s="37">
        <v>0</v>
      </c>
      <c r="H371" s="37">
        <v>0</v>
      </c>
      <c r="I371" s="37">
        <v>0</v>
      </c>
      <c r="J371" s="37">
        <v>0</v>
      </c>
      <c r="K371" s="37">
        <v>0</v>
      </c>
    </row>
    <row r="372" spans="1:11" ht="15" customHeight="1">
      <c r="A372" s="99" t="s">
        <v>193</v>
      </c>
      <c r="B372" s="102" t="s">
        <v>144</v>
      </c>
      <c r="C372" s="43" t="s">
        <v>141</v>
      </c>
      <c r="D372" s="34">
        <f>D373+D375+D377+D378</f>
        <v>3034.8</v>
      </c>
      <c r="E372" s="34">
        <f>E373+E375+E377+E378</f>
        <v>2384.8000000000002</v>
      </c>
      <c r="F372" s="34">
        <f>F373+F375+F377+F378</f>
        <v>3034.8</v>
      </c>
      <c r="G372" s="34">
        <f>G373+G375+G377+G378</f>
        <v>1191.2</v>
      </c>
      <c r="H372" s="34">
        <f>H373+H375+H377+H378</f>
        <v>1191.2</v>
      </c>
      <c r="I372" s="35">
        <f>G372/D372*100</f>
        <v>39.251350995123232</v>
      </c>
      <c r="J372" s="35">
        <f>G372/E372*100</f>
        <v>49.949681314994962</v>
      </c>
      <c r="K372" s="35">
        <f>G372/F372*100</f>
        <v>39.251350995123232</v>
      </c>
    </row>
    <row r="373" spans="1:11" ht="30">
      <c r="A373" s="100"/>
      <c r="B373" s="103"/>
      <c r="C373" s="44" t="s">
        <v>19</v>
      </c>
      <c r="D373" s="37">
        <v>3034.8</v>
      </c>
      <c r="E373" s="37">
        <v>2384.8000000000002</v>
      </c>
      <c r="F373" s="37">
        <v>3034.8</v>
      </c>
      <c r="G373" s="37">
        <v>1191.2</v>
      </c>
      <c r="H373" s="37">
        <v>1191.2</v>
      </c>
      <c r="I373" s="41">
        <f>G373/D373*100</f>
        <v>39.251350995123232</v>
      </c>
      <c r="J373" s="41">
        <f>G373/E373*100</f>
        <v>49.949681314994962</v>
      </c>
      <c r="K373" s="41">
        <f>G373/F373*100</f>
        <v>39.251350995123232</v>
      </c>
    </row>
    <row r="374" spans="1:11" ht="15" customHeight="1">
      <c r="A374" s="100"/>
      <c r="B374" s="103"/>
      <c r="C374" s="45" t="s">
        <v>142</v>
      </c>
      <c r="D374" s="37">
        <v>0</v>
      </c>
      <c r="E374" s="37">
        <v>0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</row>
    <row r="375" spans="1:11" ht="45">
      <c r="A375" s="100"/>
      <c r="B375" s="103"/>
      <c r="C375" s="44" t="s">
        <v>35</v>
      </c>
      <c r="D375" s="37">
        <v>0</v>
      </c>
      <c r="E375" s="37">
        <v>0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</row>
    <row r="376" spans="1:11" ht="75">
      <c r="A376" s="100"/>
      <c r="B376" s="103"/>
      <c r="C376" s="45" t="s">
        <v>143</v>
      </c>
      <c r="D376" s="37">
        <v>0</v>
      </c>
      <c r="E376" s="37">
        <v>0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</row>
    <row r="377" spans="1:11" ht="45">
      <c r="A377" s="100"/>
      <c r="B377" s="103"/>
      <c r="C377" s="44" t="s">
        <v>21</v>
      </c>
      <c r="D377" s="37">
        <v>0</v>
      </c>
      <c r="E377" s="37">
        <v>0</v>
      </c>
      <c r="F377" s="37">
        <v>0</v>
      </c>
      <c r="G377" s="37">
        <v>0</v>
      </c>
      <c r="H377" s="37">
        <v>0</v>
      </c>
      <c r="I377" s="37">
        <v>0</v>
      </c>
      <c r="J377" s="37">
        <v>0</v>
      </c>
      <c r="K377" s="37">
        <v>0</v>
      </c>
    </row>
    <row r="378" spans="1:11" ht="45">
      <c r="A378" s="101"/>
      <c r="B378" s="104"/>
      <c r="C378" s="44" t="s">
        <v>22</v>
      </c>
      <c r="D378" s="37">
        <v>0</v>
      </c>
      <c r="E378" s="37">
        <v>0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</row>
    <row r="379" spans="1:11" s="48" customFormat="1" ht="15" customHeight="1">
      <c r="A379" s="117" t="s">
        <v>194</v>
      </c>
      <c r="B379" s="102" t="s">
        <v>152</v>
      </c>
      <c r="C379" s="43" t="s">
        <v>141</v>
      </c>
      <c r="D379" s="34">
        <f>D380+D382+D384+D385</f>
        <v>1500</v>
      </c>
      <c r="E379" s="34">
        <f>E380+E382+E384+E385</f>
        <v>1500</v>
      </c>
      <c r="F379" s="34">
        <f>F380+F382+F384+F385</f>
        <v>1500</v>
      </c>
      <c r="G379" s="34">
        <f>G380+G382+G384+G385</f>
        <v>1500</v>
      </c>
      <c r="H379" s="34">
        <f>H380+H382+H384+H385</f>
        <v>1500</v>
      </c>
      <c r="I379" s="35">
        <f>G379/D379*100</f>
        <v>100</v>
      </c>
      <c r="J379" s="35">
        <f>G379/E379*100</f>
        <v>100</v>
      </c>
      <c r="K379" s="35">
        <f>G379/F379*100</f>
        <v>100</v>
      </c>
    </row>
    <row r="380" spans="1:11" s="48" customFormat="1" ht="30">
      <c r="A380" s="118"/>
      <c r="B380" s="103"/>
      <c r="C380" s="44" t="s">
        <v>19</v>
      </c>
      <c r="D380" s="37">
        <v>1500</v>
      </c>
      <c r="E380" s="37">
        <v>1500</v>
      </c>
      <c r="F380" s="37">
        <v>1500</v>
      </c>
      <c r="G380" s="37">
        <v>1500</v>
      </c>
      <c r="H380" s="37">
        <v>1500</v>
      </c>
      <c r="I380" s="41">
        <f>G380/D380*100</f>
        <v>100</v>
      </c>
      <c r="J380" s="41">
        <f>G380/E380*100</f>
        <v>100</v>
      </c>
      <c r="K380" s="41">
        <f>G380/F380*100</f>
        <v>100</v>
      </c>
    </row>
    <row r="381" spans="1:11" s="48" customFormat="1" ht="15" customHeight="1">
      <c r="A381" s="118"/>
      <c r="B381" s="103"/>
      <c r="C381" s="45" t="s">
        <v>142</v>
      </c>
      <c r="D381" s="37">
        <v>0</v>
      </c>
      <c r="E381" s="37">
        <v>0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0</v>
      </c>
    </row>
    <row r="382" spans="1:11" s="48" customFormat="1" ht="45">
      <c r="A382" s="118"/>
      <c r="B382" s="103"/>
      <c r="C382" s="44" t="s">
        <v>35</v>
      </c>
      <c r="D382" s="37">
        <v>0</v>
      </c>
      <c r="E382" s="37">
        <v>0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0</v>
      </c>
    </row>
    <row r="383" spans="1:11" s="48" customFormat="1" ht="75">
      <c r="A383" s="118"/>
      <c r="B383" s="103"/>
      <c r="C383" s="45" t="s">
        <v>143</v>
      </c>
      <c r="D383" s="37">
        <v>0</v>
      </c>
      <c r="E383" s="37">
        <v>0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0</v>
      </c>
    </row>
    <row r="384" spans="1:11" s="48" customFormat="1" ht="45">
      <c r="A384" s="118"/>
      <c r="B384" s="103"/>
      <c r="C384" s="44" t="s">
        <v>21</v>
      </c>
      <c r="D384" s="37">
        <v>0</v>
      </c>
      <c r="E384" s="37">
        <v>0</v>
      </c>
      <c r="F384" s="37">
        <v>0</v>
      </c>
      <c r="G384" s="37">
        <v>0</v>
      </c>
      <c r="H384" s="37">
        <v>0</v>
      </c>
      <c r="I384" s="37">
        <v>0</v>
      </c>
      <c r="J384" s="37">
        <v>0</v>
      </c>
      <c r="K384" s="37">
        <v>0</v>
      </c>
    </row>
    <row r="385" spans="1:11" s="48" customFormat="1" ht="45">
      <c r="A385" s="119"/>
      <c r="B385" s="104"/>
      <c r="C385" s="44" t="s">
        <v>22</v>
      </c>
      <c r="D385" s="37">
        <v>0</v>
      </c>
      <c r="E385" s="37">
        <v>0</v>
      </c>
      <c r="F385" s="37">
        <v>0</v>
      </c>
      <c r="G385" s="37">
        <v>0</v>
      </c>
      <c r="H385" s="37">
        <v>0</v>
      </c>
      <c r="I385" s="37">
        <v>0</v>
      </c>
      <c r="J385" s="37">
        <v>0</v>
      </c>
      <c r="K385" s="37">
        <v>0</v>
      </c>
    </row>
    <row r="386" spans="1:11" s="48" customFormat="1" ht="15" customHeight="1">
      <c r="A386" s="182" t="s">
        <v>195</v>
      </c>
      <c r="B386" s="102" t="s">
        <v>152</v>
      </c>
      <c r="C386" s="43" t="s">
        <v>141</v>
      </c>
      <c r="D386" s="34">
        <f>D387+D389+D391+D392</f>
        <v>5654.8</v>
      </c>
      <c r="E386" s="34">
        <f>E387+E389+E391+E392</f>
        <v>5654.8</v>
      </c>
      <c r="F386" s="34">
        <f>F387+F389+F391+F392</f>
        <v>5059.8</v>
      </c>
      <c r="G386" s="34">
        <f>G387+G389+G391+G392</f>
        <v>2804.9</v>
      </c>
      <c r="H386" s="34">
        <f>H387+H389+H391+H392</f>
        <v>2804.9</v>
      </c>
      <c r="I386" s="35">
        <f>G386/D386*100</f>
        <v>49.602107943693852</v>
      </c>
      <c r="J386" s="35">
        <f>G386/E386*100</f>
        <v>49.602107943693852</v>
      </c>
      <c r="K386" s="35">
        <f>G386/F386*100</f>
        <v>55.434997430728487</v>
      </c>
    </row>
    <row r="387" spans="1:11" s="48" customFormat="1" ht="30">
      <c r="A387" s="183"/>
      <c r="B387" s="103"/>
      <c r="C387" s="44" t="s">
        <v>19</v>
      </c>
      <c r="D387" s="37">
        <f>D401+D439+D446+D453</f>
        <v>5654.8</v>
      </c>
      <c r="E387" s="37">
        <f t="shared" ref="E387:K387" si="42">E401+E439+E446+E453</f>
        <v>5654.8</v>
      </c>
      <c r="F387" s="37">
        <f t="shared" si="42"/>
        <v>5059.8</v>
      </c>
      <c r="G387" s="37">
        <f t="shared" si="42"/>
        <v>2804.9</v>
      </c>
      <c r="H387" s="37">
        <f t="shared" si="42"/>
        <v>2804.9</v>
      </c>
      <c r="I387" s="37">
        <f t="shared" si="42"/>
        <v>122.91666666666667</v>
      </c>
      <c r="J387" s="37">
        <f t="shared" si="42"/>
        <v>122.91666666666667</v>
      </c>
      <c r="K387" s="37">
        <f t="shared" si="42"/>
        <v>122.91666666666667</v>
      </c>
    </row>
    <row r="388" spans="1:11" s="48" customFormat="1" ht="15" customHeight="1">
      <c r="A388" s="183"/>
      <c r="B388" s="103"/>
      <c r="C388" s="45" t="s">
        <v>142</v>
      </c>
      <c r="D388" s="37">
        <f>D402</f>
        <v>0</v>
      </c>
      <c r="E388" s="37">
        <f>E402</f>
        <v>0</v>
      </c>
      <c r="F388" s="37">
        <f>F402</f>
        <v>0</v>
      </c>
      <c r="G388" s="37">
        <f>G402</f>
        <v>0</v>
      </c>
      <c r="H388" s="37">
        <f>H402</f>
        <v>0</v>
      </c>
      <c r="I388" s="37">
        <v>0</v>
      </c>
      <c r="J388" s="37">
        <v>0</v>
      </c>
      <c r="K388" s="37">
        <v>0</v>
      </c>
    </row>
    <row r="389" spans="1:11" s="48" customFormat="1" ht="45">
      <c r="A389" s="183"/>
      <c r="B389" s="103"/>
      <c r="C389" s="44" t="s">
        <v>35</v>
      </c>
      <c r="D389" s="37">
        <v>0</v>
      </c>
      <c r="E389" s="37">
        <v>0</v>
      </c>
      <c r="F389" s="37">
        <v>0</v>
      </c>
      <c r="G389" s="37">
        <v>0</v>
      </c>
      <c r="H389" s="37">
        <v>0</v>
      </c>
      <c r="I389" s="37">
        <v>0</v>
      </c>
      <c r="J389" s="37">
        <v>0</v>
      </c>
      <c r="K389" s="37">
        <v>0</v>
      </c>
    </row>
    <row r="390" spans="1:11" s="48" customFormat="1" ht="75">
      <c r="A390" s="183"/>
      <c r="B390" s="103"/>
      <c r="C390" s="45" t="s">
        <v>143</v>
      </c>
      <c r="D390" s="37">
        <v>0</v>
      </c>
      <c r="E390" s="37">
        <v>0</v>
      </c>
      <c r="F390" s="37">
        <v>0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</row>
    <row r="391" spans="1:11" s="48" customFormat="1" ht="45">
      <c r="A391" s="183"/>
      <c r="B391" s="103"/>
      <c r="C391" s="44" t="s">
        <v>21</v>
      </c>
      <c r="D391" s="37">
        <v>0</v>
      </c>
      <c r="E391" s="37">
        <v>0</v>
      </c>
      <c r="F391" s="37">
        <v>0</v>
      </c>
      <c r="G391" s="37">
        <v>0</v>
      </c>
      <c r="H391" s="37">
        <v>0</v>
      </c>
      <c r="I391" s="37">
        <v>0</v>
      </c>
      <c r="J391" s="37">
        <v>0</v>
      </c>
      <c r="K391" s="37">
        <v>0</v>
      </c>
    </row>
    <row r="392" spans="1:11" s="48" customFormat="1" ht="45">
      <c r="A392" s="183"/>
      <c r="B392" s="104"/>
      <c r="C392" s="44" t="s">
        <v>22</v>
      </c>
      <c r="D392" s="37">
        <v>0</v>
      </c>
      <c r="E392" s="37">
        <v>0</v>
      </c>
      <c r="F392" s="37">
        <v>0</v>
      </c>
      <c r="G392" s="37">
        <v>0</v>
      </c>
      <c r="H392" s="37">
        <v>0</v>
      </c>
      <c r="I392" s="37">
        <v>0</v>
      </c>
      <c r="J392" s="37">
        <v>0</v>
      </c>
      <c r="K392" s="37">
        <v>0</v>
      </c>
    </row>
    <row r="393" spans="1:11" s="48" customFormat="1" ht="15" customHeight="1">
      <c r="A393" s="183"/>
      <c r="B393" s="102" t="s">
        <v>26</v>
      </c>
      <c r="C393" s="43" t="s">
        <v>141</v>
      </c>
      <c r="D393" s="34">
        <f>D394+D396+D398+D399</f>
        <v>6654.1</v>
      </c>
      <c r="E393" s="34">
        <f>E394+E396+E398+E399</f>
        <v>6654.1</v>
      </c>
      <c r="F393" s="34">
        <f>F394+F396+F398+F399</f>
        <v>3654.1</v>
      </c>
      <c r="G393" s="34">
        <f>G394+G396+G398+G399</f>
        <v>945</v>
      </c>
      <c r="H393" s="34">
        <f>H394+H396+H398+H399</f>
        <v>945</v>
      </c>
      <c r="I393" s="35">
        <f>G393/D393*100</f>
        <v>14.201770337085406</v>
      </c>
      <c r="J393" s="35">
        <f>G393/E393*100</f>
        <v>14.201770337085406</v>
      </c>
      <c r="K393" s="35">
        <f>G393/F393*100</f>
        <v>25.861361210694838</v>
      </c>
    </row>
    <row r="394" spans="1:11" s="48" customFormat="1" ht="30">
      <c r="A394" s="183"/>
      <c r="B394" s="103"/>
      <c r="C394" s="44" t="s">
        <v>19</v>
      </c>
      <c r="D394" s="37">
        <f t="shared" ref="D394:H395" si="43">D408+D415+D420+D425+D432</f>
        <v>6654.1</v>
      </c>
      <c r="E394" s="37">
        <f t="shared" si="43"/>
        <v>6654.1</v>
      </c>
      <c r="F394" s="37">
        <f t="shared" si="43"/>
        <v>3654.1</v>
      </c>
      <c r="G394" s="37">
        <f t="shared" si="43"/>
        <v>945</v>
      </c>
      <c r="H394" s="37">
        <f t="shared" si="43"/>
        <v>945</v>
      </c>
      <c r="I394" s="41">
        <f>G394/D394*100</f>
        <v>14.201770337085406</v>
      </c>
      <c r="J394" s="41">
        <f>G394/E394*100</f>
        <v>14.201770337085406</v>
      </c>
      <c r="K394" s="41">
        <f>G394/F394*100</f>
        <v>25.861361210694838</v>
      </c>
    </row>
    <row r="395" spans="1:11" s="48" customFormat="1" ht="15" customHeight="1">
      <c r="A395" s="183"/>
      <c r="B395" s="103"/>
      <c r="C395" s="45" t="s">
        <v>142</v>
      </c>
      <c r="D395" s="37">
        <f t="shared" si="43"/>
        <v>0</v>
      </c>
      <c r="E395" s="37">
        <f t="shared" si="43"/>
        <v>0</v>
      </c>
      <c r="F395" s="37">
        <f t="shared" si="43"/>
        <v>0</v>
      </c>
      <c r="G395" s="37">
        <f t="shared" si="43"/>
        <v>0</v>
      </c>
      <c r="H395" s="37">
        <f t="shared" si="43"/>
        <v>0</v>
      </c>
      <c r="I395" s="37">
        <v>0</v>
      </c>
      <c r="J395" s="37">
        <v>0</v>
      </c>
      <c r="K395" s="37">
        <v>0</v>
      </c>
    </row>
    <row r="396" spans="1:11" s="48" customFormat="1" ht="45">
      <c r="A396" s="183"/>
      <c r="B396" s="103"/>
      <c r="C396" s="44" t="s">
        <v>35</v>
      </c>
      <c r="D396" s="37">
        <f>D410+D416+D421+D427+D434</f>
        <v>0</v>
      </c>
      <c r="E396" s="37">
        <f>E410+E416+E421+E427+E434</f>
        <v>0</v>
      </c>
      <c r="F396" s="37">
        <f>F410+F416+F421+F427+F434</f>
        <v>0</v>
      </c>
      <c r="G396" s="37">
        <f>G410+G416+G421+G427+G434</f>
        <v>0</v>
      </c>
      <c r="H396" s="37">
        <f>H410+H416+H421+H427+H434</f>
        <v>0</v>
      </c>
      <c r="I396" s="37">
        <v>0</v>
      </c>
      <c r="J396" s="37">
        <v>0</v>
      </c>
      <c r="K396" s="37">
        <v>0</v>
      </c>
    </row>
    <row r="397" spans="1:11" s="48" customFormat="1" ht="75">
      <c r="A397" s="183"/>
      <c r="B397" s="103"/>
      <c r="C397" s="45" t="s">
        <v>143</v>
      </c>
      <c r="D397" s="37">
        <v>0</v>
      </c>
      <c r="E397" s="37">
        <v>0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</row>
    <row r="398" spans="1:11" s="48" customFormat="1" ht="45">
      <c r="A398" s="183"/>
      <c r="B398" s="103"/>
      <c r="C398" s="44" t="s">
        <v>21</v>
      </c>
      <c r="D398" s="37">
        <f t="shared" ref="D398:G399" si="44">D412+D417+D422+D429+D436</f>
        <v>0</v>
      </c>
      <c r="E398" s="37">
        <f t="shared" si="44"/>
        <v>0</v>
      </c>
      <c r="F398" s="37">
        <f t="shared" si="44"/>
        <v>0</v>
      </c>
      <c r="G398" s="37">
        <f t="shared" si="44"/>
        <v>0</v>
      </c>
      <c r="H398" s="37">
        <f>H412+H417+H422+H429+H436</f>
        <v>0</v>
      </c>
      <c r="I398" s="37">
        <v>0</v>
      </c>
      <c r="J398" s="37">
        <v>0</v>
      </c>
      <c r="K398" s="37">
        <v>0</v>
      </c>
    </row>
    <row r="399" spans="1:11" s="48" customFormat="1" ht="45">
      <c r="A399" s="184"/>
      <c r="B399" s="104"/>
      <c r="C399" s="44" t="s">
        <v>22</v>
      </c>
      <c r="D399" s="37">
        <f t="shared" si="44"/>
        <v>0</v>
      </c>
      <c r="E399" s="37">
        <f t="shared" si="44"/>
        <v>0</v>
      </c>
      <c r="F399" s="37">
        <f t="shared" si="44"/>
        <v>0</v>
      </c>
      <c r="G399" s="37">
        <f t="shared" si="44"/>
        <v>0</v>
      </c>
      <c r="H399" s="37">
        <f>H413+H418+H423+H430+H437</f>
        <v>0</v>
      </c>
      <c r="I399" s="37">
        <v>0</v>
      </c>
      <c r="J399" s="37">
        <v>0</v>
      </c>
      <c r="K399" s="37">
        <v>0</v>
      </c>
    </row>
    <row r="400" spans="1:11" s="48" customFormat="1" ht="15" customHeight="1">
      <c r="A400" s="185" t="s">
        <v>196</v>
      </c>
      <c r="B400" s="102" t="s">
        <v>197</v>
      </c>
      <c r="C400" s="43" t="s">
        <v>141</v>
      </c>
      <c r="D400" s="34">
        <f>D401</f>
        <v>1504.8</v>
      </c>
      <c r="E400" s="34">
        <f>E401+E403+E405+E406</f>
        <v>1504.8</v>
      </c>
      <c r="F400" s="34">
        <f>F401+F403+F405+F406</f>
        <v>1504.8</v>
      </c>
      <c r="G400" s="34">
        <f>G401+G403+G405+G406</f>
        <v>752.4</v>
      </c>
      <c r="H400" s="34">
        <f>H401+H403+H405+H406</f>
        <v>752.4</v>
      </c>
      <c r="I400" s="41">
        <f>G400/D400*100</f>
        <v>50</v>
      </c>
      <c r="J400" s="35">
        <f>G400/E400*100</f>
        <v>50</v>
      </c>
      <c r="K400" s="35">
        <f>G400/F400*100</f>
        <v>50</v>
      </c>
    </row>
    <row r="401" spans="1:11" s="48" customFormat="1" ht="30">
      <c r="A401" s="186"/>
      <c r="B401" s="103"/>
      <c r="C401" s="44" t="s">
        <v>19</v>
      </c>
      <c r="D401" s="37">
        <v>1504.8</v>
      </c>
      <c r="E401" s="37">
        <v>1504.8</v>
      </c>
      <c r="F401" s="37">
        <v>1504.8</v>
      </c>
      <c r="G401" s="37">
        <v>752.4</v>
      </c>
      <c r="H401" s="37">
        <v>752.4</v>
      </c>
      <c r="I401" s="41">
        <f>G401/D401*100</f>
        <v>50</v>
      </c>
      <c r="J401" s="41">
        <f>G401/E401*100</f>
        <v>50</v>
      </c>
      <c r="K401" s="41">
        <f>G401/F401*100</f>
        <v>50</v>
      </c>
    </row>
    <row r="402" spans="1:11" s="48" customFormat="1" ht="15" customHeight="1">
      <c r="A402" s="186"/>
      <c r="B402" s="103"/>
      <c r="C402" s="45" t="s">
        <v>142</v>
      </c>
      <c r="D402" s="37">
        <v>0</v>
      </c>
      <c r="E402" s="37">
        <v>0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</row>
    <row r="403" spans="1:11" s="48" customFormat="1" ht="45">
      <c r="A403" s="186"/>
      <c r="B403" s="103"/>
      <c r="C403" s="44" t="s">
        <v>35</v>
      </c>
      <c r="D403" s="37">
        <v>0</v>
      </c>
      <c r="E403" s="37">
        <v>0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</row>
    <row r="404" spans="1:11" s="48" customFormat="1" ht="75">
      <c r="A404" s="186"/>
      <c r="B404" s="103"/>
      <c r="C404" s="45" t="s">
        <v>143</v>
      </c>
      <c r="D404" s="37">
        <v>0</v>
      </c>
      <c r="E404" s="37">
        <v>0</v>
      </c>
      <c r="F404" s="37">
        <v>0</v>
      </c>
      <c r="G404" s="37">
        <v>0</v>
      </c>
      <c r="H404" s="37">
        <v>0</v>
      </c>
      <c r="I404" s="37">
        <v>0</v>
      </c>
      <c r="J404" s="37">
        <v>0</v>
      </c>
      <c r="K404" s="37">
        <v>0</v>
      </c>
    </row>
    <row r="405" spans="1:11" s="48" customFormat="1" ht="45">
      <c r="A405" s="186"/>
      <c r="B405" s="103"/>
      <c r="C405" s="44" t="s">
        <v>21</v>
      </c>
      <c r="D405" s="37">
        <v>0</v>
      </c>
      <c r="E405" s="37">
        <v>0</v>
      </c>
      <c r="F405" s="37">
        <v>0</v>
      </c>
      <c r="G405" s="37">
        <v>0</v>
      </c>
      <c r="H405" s="37">
        <v>0</v>
      </c>
      <c r="I405" s="37">
        <v>0</v>
      </c>
      <c r="J405" s="37">
        <v>0</v>
      </c>
      <c r="K405" s="37">
        <v>0</v>
      </c>
    </row>
    <row r="406" spans="1:11" s="48" customFormat="1" ht="45">
      <c r="A406" s="186"/>
      <c r="B406" s="104"/>
      <c r="C406" s="44" t="s">
        <v>22</v>
      </c>
      <c r="D406" s="37">
        <v>0</v>
      </c>
      <c r="E406" s="37">
        <v>0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</row>
    <row r="407" spans="1:11" s="48" customFormat="1" ht="15" customHeight="1">
      <c r="A407" s="186"/>
      <c r="B407" s="102" t="s">
        <v>26</v>
      </c>
      <c r="C407" s="44" t="s">
        <v>141</v>
      </c>
      <c r="D407" s="37">
        <f t="shared" ref="D407:K407" si="45">D408+D410+D412+D413</f>
        <v>0</v>
      </c>
      <c r="E407" s="37">
        <f t="shared" si="45"/>
        <v>0</v>
      </c>
      <c r="F407" s="37">
        <f t="shared" si="45"/>
        <v>0</v>
      </c>
      <c r="G407" s="37">
        <f t="shared" si="45"/>
        <v>0</v>
      </c>
      <c r="H407" s="37">
        <f t="shared" si="45"/>
        <v>0</v>
      </c>
      <c r="I407" s="37">
        <f t="shared" si="45"/>
        <v>0</v>
      </c>
      <c r="J407" s="37">
        <f t="shared" si="45"/>
        <v>0</v>
      </c>
      <c r="K407" s="37">
        <f t="shared" si="45"/>
        <v>0</v>
      </c>
    </row>
    <row r="408" spans="1:11" s="48" customFormat="1" ht="30">
      <c r="A408" s="186"/>
      <c r="B408" s="103"/>
      <c r="C408" s="44" t="s">
        <v>19</v>
      </c>
      <c r="D408" s="37">
        <v>0</v>
      </c>
      <c r="E408" s="37">
        <v>0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</row>
    <row r="409" spans="1:11" s="48" customFormat="1" ht="15" customHeight="1">
      <c r="A409" s="186"/>
      <c r="B409" s="103"/>
      <c r="C409" s="45" t="s">
        <v>142</v>
      </c>
      <c r="D409" s="37">
        <v>0</v>
      </c>
      <c r="E409" s="37">
        <v>0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</row>
    <row r="410" spans="1:11" s="48" customFormat="1" ht="45">
      <c r="A410" s="186"/>
      <c r="B410" s="103"/>
      <c r="C410" s="44" t="s">
        <v>35</v>
      </c>
      <c r="D410" s="37">
        <v>0</v>
      </c>
      <c r="E410" s="37">
        <v>0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</row>
    <row r="411" spans="1:11" s="48" customFormat="1" ht="75">
      <c r="A411" s="186"/>
      <c r="B411" s="103"/>
      <c r="C411" s="45" t="s">
        <v>143</v>
      </c>
      <c r="D411" s="37">
        <v>0</v>
      </c>
      <c r="E411" s="37">
        <v>0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</row>
    <row r="412" spans="1:11" s="48" customFormat="1" ht="45">
      <c r="A412" s="186"/>
      <c r="B412" s="103"/>
      <c r="C412" s="44" t="s">
        <v>21</v>
      </c>
      <c r="D412" s="37">
        <v>0</v>
      </c>
      <c r="E412" s="37">
        <v>0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</row>
    <row r="413" spans="1:11" s="48" customFormat="1" ht="45">
      <c r="A413" s="187"/>
      <c r="B413" s="104"/>
      <c r="C413" s="44" t="s">
        <v>22</v>
      </c>
      <c r="D413" s="37">
        <v>0</v>
      </c>
      <c r="E413" s="37">
        <v>0</v>
      </c>
      <c r="F413" s="37">
        <v>0</v>
      </c>
      <c r="G413" s="37">
        <v>0</v>
      </c>
      <c r="H413" s="37">
        <v>0</v>
      </c>
      <c r="I413" s="37">
        <v>0</v>
      </c>
      <c r="J413" s="37">
        <v>0</v>
      </c>
      <c r="K413" s="37">
        <v>0</v>
      </c>
    </row>
    <row r="414" spans="1:11" s="48" customFormat="1">
      <c r="A414" s="185"/>
      <c r="B414" s="102"/>
      <c r="C414" s="44" t="s">
        <v>141</v>
      </c>
      <c r="D414" s="37">
        <f>D415+D416+D417+D418</f>
        <v>0</v>
      </c>
      <c r="E414" s="37">
        <f>E415+E416+E417+E418</f>
        <v>0</v>
      </c>
      <c r="F414" s="37">
        <f>F415+F416+F417+F418</f>
        <v>0</v>
      </c>
      <c r="G414" s="37"/>
      <c r="H414" s="37">
        <f>H415+H416+H417+H418</f>
        <v>0</v>
      </c>
      <c r="I414" s="35" t="e">
        <f t="shared" ref="I414:I425" si="46">G414/D414*100</f>
        <v>#DIV/0!</v>
      </c>
      <c r="J414" s="35" t="e">
        <f t="shared" ref="J414:J425" si="47">G414/E414*100</f>
        <v>#DIV/0!</v>
      </c>
      <c r="K414" s="35" t="e">
        <f t="shared" ref="K414:K425" si="48">G414/F414*100</f>
        <v>#DIV/0!</v>
      </c>
    </row>
    <row r="415" spans="1:11" s="48" customFormat="1" ht="30">
      <c r="A415" s="186"/>
      <c r="B415" s="103"/>
      <c r="C415" s="44" t="s">
        <v>19</v>
      </c>
      <c r="D415" s="37">
        <v>0</v>
      </c>
      <c r="E415" s="37">
        <v>0</v>
      </c>
      <c r="F415" s="37">
        <v>0</v>
      </c>
      <c r="G415" s="37"/>
      <c r="H415" s="37">
        <v>0</v>
      </c>
      <c r="I415" s="35" t="e">
        <f t="shared" si="46"/>
        <v>#DIV/0!</v>
      </c>
      <c r="J415" s="35" t="e">
        <f t="shared" si="47"/>
        <v>#DIV/0!</v>
      </c>
      <c r="K415" s="35" t="e">
        <f t="shared" si="48"/>
        <v>#DIV/0!</v>
      </c>
    </row>
    <row r="416" spans="1:11" s="48" customFormat="1" ht="45">
      <c r="A416" s="186"/>
      <c r="B416" s="103"/>
      <c r="C416" s="44" t="s">
        <v>35</v>
      </c>
      <c r="D416" s="37">
        <v>0</v>
      </c>
      <c r="E416" s="37">
        <v>0</v>
      </c>
      <c r="F416" s="37">
        <v>0</v>
      </c>
      <c r="G416" s="37"/>
      <c r="H416" s="37">
        <v>0</v>
      </c>
      <c r="I416" s="35" t="e">
        <f t="shared" si="46"/>
        <v>#DIV/0!</v>
      </c>
      <c r="J416" s="35" t="e">
        <f t="shared" si="47"/>
        <v>#DIV/0!</v>
      </c>
      <c r="K416" s="35" t="e">
        <f t="shared" si="48"/>
        <v>#DIV/0!</v>
      </c>
    </row>
    <row r="417" spans="1:11" s="48" customFormat="1" ht="45">
      <c r="A417" s="186"/>
      <c r="B417" s="103"/>
      <c r="C417" s="44" t="s">
        <v>21</v>
      </c>
      <c r="D417" s="37">
        <v>0</v>
      </c>
      <c r="E417" s="37">
        <v>0</v>
      </c>
      <c r="F417" s="37">
        <v>0</v>
      </c>
      <c r="G417" s="37"/>
      <c r="H417" s="37">
        <v>0</v>
      </c>
      <c r="I417" s="35" t="e">
        <f t="shared" si="46"/>
        <v>#DIV/0!</v>
      </c>
      <c r="J417" s="35" t="e">
        <f t="shared" si="47"/>
        <v>#DIV/0!</v>
      </c>
      <c r="K417" s="35" t="e">
        <f t="shared" si="48"/>
        <v>#DIV/0!</v>
      </c>
    </row>
    <row r="418" spans="1:11" s="48" customFormat="1" ht="45">
      <c r="A418" s="187"/>
      <c r="B418" s="104"/>
      <c r="C418" s="44" t="s">
        <v>22</v>
      </c>
      <c r="D418" s="37">
        <v>0</v>
      </c>
      <c r="E418" s="37">
        <v>0</v>
      </c>
      <c r="F418" s="37">
        <v>0</v>
      </c>
      <c r="G418" s="37"/>
      <c r="H418" s="37">
        <v>0</v>
      </c>
      <c r="I418" s="35" t="e">
        <f t="shared" si="46"/>
        <v>#DIV/0!</v>
      </c>
      <c r="J418" s="35" t="e">
        <f t="shared" si="47"/>
        <v>#DIV/0!</v>
      </c>
      <c r="K418" s="35" t="e">
        <f t="shared" si="48"/>
        <v>#DIV/0!</v>
      </c>
    </row>
    <row r="419" spans="1:11" s="48" customFormat="1">
      <c r="A419" s="185"/>
      <c r="B419" s="102"/>
      <c r="C419" s="44" t="s">
        <v>141</v>
      </c>
      <c r="D419" s="37">
        <f>D420+D421+D422+D423</f>
        <v>0</v>
      </c>
      <c r="E419" s="37">
        <f>E420+E421+E422+E423</f>
        <v>0</v>
      </c>
      <c r="F419" s="37">
        <f>F420+F421+F422+F423</f>
        <v>0</v>
      </c>
      <c r="G419" s="37"/>
      <c r="H419" s="37">
        <f>H420+H421+H422+H423</f>
        <v>0</v>
      </c>
      <c r="I419" s="35" t="e">
        <f t="shared" si="46"/>
        <v>#DIV/0!</v>
      </c>
      <c r="J419" s="35" t="e">
        <f t="shared" si="47"/>
        <v>#DIV/0!</v>
      </c>
      <c r="K419" s="35" t="e">
        <f t="shared" si="48"/>
        <v>#DIV/0!</v>
      </c>
    </row>
    <row r="420" spans="1:11" s="48" customFormat="1" ht="30">
      <c r="A420" s="186"/>
      <c r="B420" s="103"/>
      <c r="C420" s="44" t="s">
        <v>19</v>
      </c>
      <c r="D420" s="37">
        <v>0</v>
      </c>
      <c r="E420" s="37">
        <v>0</v>
      </c>
      <c r="F420" s="37">
        <v>0</v>
      </c>
      <c r="G420" s="37"/>
      <c r="H420" s="37">
        <v>0</v>
      </c>
      <c r="I420" s="35" t="e">
        <f t="shared" si="46"/>
        <v>#DIV/0!</v>
      </c>
      <c r="J420" s="35" t="e">
        <f t="shared" si="47"/>
        <v>#DIV/0!</v>
      </c>
      <c r="K420" s="35" t="e">
        <f t="shared" si="48"/>
        <v>#DIV/0!</v>
      </c>
    </row>
    <row r="421" spans="1:11" s="48" customFormat="1" ht="45">
      <c r="A421" s="186"/>
      <c r="B421" s="103"/>
      <c r="C421" s="44" t="s">
        <v>35</v>
      </c>
      <c r="D421" s="37">
        <v>0</v>
      </c>
      <c r="E421" s="37">
        <v>0</v>
      </c>
      <c r="F421" s="37">
        <v>0</v>
      </c>
      <c r="G421" s="37"/>
      <c r="H421" s="37">
        <v>0</v>
      </c>
      <c r="I421" s="35" t="e">
        <f t="shared" si="46"/>
        <v>#DIV/0!</v>
      </c>
      <c r="J421" s="35" t="e">
        <f t="shared" si="47"/>
        <v>#DIV/0!</v>
      </c>
      <c r="K421" s="35" t="e">
        <f t="shared" si="48"/>
        <v>#DIV/0!</v>
      </c>
    </row>
    <row r="422" spans="1:11" s="48" customFormat="1" ht="45">
      <c r="A422" s="186"/>
      <c r="B422" s="103"/>
      <c r="C422" s="44" t="s">
        <v>21</v>
      </c>
      <c r="D422" s="37">
        <v>0</v>
      </c>
      <c r="E422" s="37">
        <v>0</v>
      </c>
      <c r="F422" s="37">
        <v>0</v>
      </c>
      <c r="G422" s="37"/>
      <c r="H422" s="37">
        <v>0</v>
      </c>
      <c r="I422" s="35" t="e">
        <f t="shared" si="46"/>
        <v>#DIV/0!</v>
      </c>
      <c r="J422" s="35" t="e">
        <f t="shared" si="47"/>
        <v>#DIV/0!</v>
      </c>
      <c r="K422" s="35" t="e">
        <f t="shared" si="48"/>
        <v>#DIV/0!</v>
      </c>
    </row>
    <row r="423" spans="1:11" s="48" customFormat="1" ht="45">
      <c r="A423" s="187"/>
      <c r="B423" s="104"/>
      <c r="C423" s="44" t="s">
        <v>22</v>
      </c>
      <c r="D423" s="37">
        <v>0</v>
      </c>
      <c r="E423" s="37">
        <v>0</v>
      </c>
      <c r="F423" s="37">
        <v>0</v>
      </c>
      <c r="G423" s="37"/>
      <c r="H423" s="37">
        <v>0</v>
      </c>
      <c r="I423" s="35" t="e">
        <f t="shared" si="46"/>
        <v>#DIV/0!</v>
      </c>
      <c r="J423" s="35" t="e">
        <f t="shared" si="47"/>
        <v>#DIV/0!</v>
      </c>
      <c r="K423" s="35" t="e">
        <f t="shared" si="48"/>
        <v>#DIV/0!</v>
      </c>
    </row>
    <row r="424" spans="1:11" s="48" customFormat="1" ht="15" customHeight="1">
      <c r="A424" s="185" t="s">
        <v>198</v>
      </c>
      <c r="B424" s="102" t="s">
        <v>26</v>
      </c>
      <c r="C424" s="43" t="s">
        <v>141</v>
      </c>
      <c r="D424" s="34">
        <f>D425+D427+D429+D430</f>
        <v>3654.1</v>
      </c>
      <c r="E424" s="34">
        <f>E425+E427+E429+E430</f>
        <v>3654.1</v>
      </c>
      <c r="F424" s="34">
        <f>F425+F427+F429+F430</f>
        <v>3654.1</v>
      </c>
      <c r="G424" s="34">
        <f>G425+G427+G429+G430</f>
        <v>945</v>
      </c>
      <c r="H424" s="34">
        <f>H425+H427+H429+H430</f>
        <v>945</v>
      </c>
      <c r="I424" s="35">
        <f t="shared" si="46"/>
        <v>25.861361210694838</v>
      </c>
      <c r="J424" s="35">
        <f t="shared" si="47"/>
        <v>25.861361210694838</v>
      </c>
      <c r="K424" s="35">
        <f t="shared" si="48"/>
        <v>25.861361210694838</v>
      </c>
    </row>
    <row r="425" spans="1:11" ht="30">
      <c r="A425" s="186"/>
      <c r="B425" s="103"/>
      <c r="C425" s="44" t="s">
        <v>19</v>
      </c>
      <c r="D425" s="37">
        <v>3654.1</v>
      </c>
      <c r="E425" s="37">
        <v>3654.1</v>
      </c>
      <c r="F425" s="37">
        <v>3654.1</v>
      </c>
      <c r="G425" s="37">
        <v>945</v>
      </c>
      <c r="H425" s="37">
        <v>945</v>
      </c>
      <c r="I425" s="41">
        <f t="shared" si="46"/>
        <v>25.861361210694838</v>
      </c>
      <c r="J425" s="41">
        <f t="shared" si="47"/>
        <v>25.861361210694838</v>
      </c>
      <c r="K425" s="41">
        <f t="shared" si="48"/>
        <v>25.861361210694838</v>
      </c>
    </row>
    <row r="426" spans="1:11" ht="15" customHeight="1">
      <c r="A426" s="186"/>
      <c r="B426" s="103"/>
      <c r="C426" s="45" t="s">
        <v>142</v>
      </c>
      <c r="D426" s="37">
        <v>0</v>
      </c>
      <c r="E426" s="37">
        <v>0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</row>
    <row r="427" spans="1:11" ht="45">
      <c r="A427" s="186"/>
      <c r="B427" s="103"/>
      <c r="C427" s="44" t="s">
        <v>35</v>
      </c>
      <c r="D427" s="37">
        <v>0</v>
      </c>
      <c r="E427" s="37">
        <v>0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</row>
    <row r="428" spans="1:11" ht="75">
      <c r="A428" s="186"/>
      <c r="B428" s="103"/>
      <c r="C428" s="45" t="s">
        <v>143</v>
      </c>
      <c r="D428" s="37">
        <v>0</v>
      </c>
      <c r="E428" s="37">
        <v>0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</row>
    <row r="429" spans="1:11" ht="45">
      <c r="A429" s="186"/>
      <c r="B429" s="103"/>
      <c r="C429" s="44" t="s">
        <v>21</v>
      </c>
      <c r="D429" s="37">
        <v>0</v>
      </c>
      <c r="E429" s="37">
        <v>0</v>
      </c>
      <c r="F429" s="37">
        <v>0</v>
      </c>
      <c r="G429" s="37">
        <v>0</v>
      </c>
      <c r="H429" s="37">
        <v>0</v>
      </c>
      <c r="I429" s="37">
        <v>0</v>
      </c>
      <c r="J429" s="37">
        <v>0</v>
      </c>
      <c r="K429" s="37">
        <v>0</v>
      </c>
    </row>
    <row r="430" spans="1:11" ht="45">
      <c r="A430" s="187"/>
      <c r="B430" s="104"/>
      <c r="C430" s="44" t="s">
        <v>22</v>
      </c>
      <c r="D430" s="37">
        <v>0</v>
      </c>
      <c r="E430" s="37">
        <v>0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</row>
    <row r="431" spans="1:11" ht="15" customHeight="1">
      <c r="A431" s="185" t="s">
        <v>199</v>
      </c>
      <c r="B431" s="102" t="s">
        <v>26</v>
      </c>
      <c r="C431" s="44" t="s">
        <v>141</v>
      </c>
      <c r="D431" s="37">
        <f>D432+D434+D436+D437</f>
        <v>3000</v>
      </c>
      <c r="E431" s="37">
        <f>E432+E434+E436+E437</f>
        <v>3000</v>
      </c>
      <c r="F431" s="37">
        <f>F432+F434+F436+F437</f>
        <v>0</v>
      </c>
      <c r="G431" s="37">
        <f>G432+G434+G436+G437</f>
        <v>0</v>
      </c>
      <c r="H431" s="37">
        <f>H432+H434+H436+H437</f>
        <v>0</v>
      </c>
      <c r="I431" s="35">
        <f>G431/D431*100</f>
        <v>0</v>
      </c>
      <c r="J431" s="35">
        <f>G431/E431*100</f>
        <v>0</v>
      </c>
      <c r="K431" s="35" t="e">
        <f>G431/F431*100</f>
        <v>#DIV/0!</v>
      </c>
    </row>
    <row r="432" spans="1:11" ht="30">
      <c r="A432" s="186"/>
      <c r="B432" s="103"/>
      <c r="C432" s="44" t="s">
        <v>19</v>
      </c>
      <c r="D432" s="37">
        <v>3000</v>
      </c>
      <c r="E432" s="37">
        <v>3000</v>
      </c>
      <c r="F432" s="37">
        <v>0</v>
      </c>
      <c r="G432" s="37">
        <v>0</v>
      </c>
      <c r="H432" s="37">
        <v>0</v>
      </c>
      <c r="I432" s="41">
        <f>G432/D432*100</f>
        <v>0</v>
      </c>
      <c r="J432" s="41">
        <f>G432/E432*100</f>
        <v>0</v>
      </c>
      <c r="K432" s="41" t="e">
        <f>H432/F432*100</f>
        <v>#DIV/0!</v>
      </c>
    </row>
    <row r="433" spans="1:11" ht="15" customHeight="1">
      <c r="A433" s="186"/>
      <c r="B433" s="103"/>
      <c r="C433" s="45" t="s">
        <v>142</v>
      </c>
      <c r="D433" s="37">
        <v>0</v>
      </c>
      <c r="E433" s="37">
        <v>0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</row>
    <row r="434" spans="1:11" ht="45">
      <c r="A434" s="186"/>
      <c r="B434" s="103"/>
      <c r="C434" s="44" t="s">
        <v>35</v>
      </c>
      <c r="D434" s="37">
        <v>0</v>
      </c>
      <c r="E434" s="37">
        <v>0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</row>
    <row r="435" spans="1:11" ht="75">
      <c r="A435" s="186"/>
      <c r="B435" s="103"/>
      <c r="C435" s="45" t="s">
        <v>143</v>
      </c>
      <c r="D435" s="37">
        <v>0</v>
      </c>
      <c r="E435" s="37">
        <v>0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</row>
    <row r="436" spans="1:11" ht="45">
      <c r="A436" s="186"/>
      <c r="B436" s="103"/>
      <c r="C436" s="44" t="s">
        <v>21</v>
      </c>
      <c r="D436" s="37">
        <v>0</v>
      </c>
      <c r="E436" s="37">
        <v>0</v>
      </c>
      <c r="F436" s="37">
        <v>0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</row>
    <row r="437" spans="1:11" ht="45">
      <c r="A437" s="187"/>
      <c r="B437" s="104"/>
      <c r="C437" s="44" t="s">
        <v>22</v>
      </c>
      <c r="D437" s="37">
        <v>0</v>
      </c>
      <c r="E437" s="37">
        <v>0</v>
      </c>
      <c r="F437" s="37">
        <v>0</v>
      </c>
      <c r="G437" s="37">
        <v>0</v>
      </c>
      <c r="H437" s="37">
        <v>0</v>
      </c>
      <c r="I437" s="37">
        <v>0</v>
      </c>
      <c r="J437" s="37">
        <v>0</v>
      </c>
      <c r="K437" s="37">
        <v>0</v>
      </c>
    </row>
    <row r="438" spans="1:11" ht="15" customHeight="1">
      <c r="A438" s="176" t="s">
        <v>200</v>
      </c>
      <c r="B438" s="102" t="s">
        <v>201</v>
      </c>
      <c r="C438" s="43" t="s">
        <v>141</v>
      </c>
      <c r="D438" s="34">
        <f>D439+D441+D443+D444</f>
        <v>960</v>
      </c>
      <c r="E438" s="34">
        <f>E439+E441+E443+E444</f>
        <v>960</v>
      </c>
      <c r="F438" s="34">
        <f>F439+F441+F443+F444</f>
        <v>960</v>
      </c>
      <c r="G438" s="34">
        <f>G439+G441+G443+G444</f>
        <v>300</v>
      </c>
      <c r="H438" s="34">
        <f>H439+H441+H443+H444</f>
        <v>300</v>
      </c>
      <c r="I438" s="35">
        <f>G438/D438*100</f>
        <v>31.25</v>
      </c>
      <c r="J438" s="35">
        <f>G438/E438*100</f>
        <v>31.25</v>
      </c>
      <c r="K438" s="35">
        <f>G438/F438*100</f>
        <v>31.25</v>
      </c>
    </row>
    <row r="439" spans="1:11" ht="30">
      <c r="A439" s="177"/>
      <c r="B439" s="103"/>
      <c r="C439" s="44" t="s">
        <v>19</v>
      </c>
      <c r="D439" s="37">
        <v>960</v>
      </c>
      <c r="E439" s="37">
        <v>960</v>
      </c>
      <c r="F439" s="37">
        <v>960</v>
      </c>
      <c r="G439" s="37">
        <v>300</v>
      </c>
      <c r="H439" s="37">
        <v>300</v>
      </c>
      <c r="I439" s="41">
        <f>G439/D439*100</f>
        <v>31.25</v>
      </c>
      <c r="J439" s="41">
        <f>G439/E439*100</f>
        <v>31.25</v>
      </c>
      <c r="K439" s="41">
        <f>G439/F439*100</f>
        <v>31.25</v>
      </c>
    </row>
    <row r="440" spans="1:11" ht="15" customHeight="1">
      <c r="A440" s="177"/>
      <c r="B440" s="103"/>
      <c r="C440" s="45" t="s">
        <v>142</v>
      </c>
      <c r="D440" s="37">
        <v>0</v>
      </c>
      <c r="E440" s="37">
        <v>0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0</v>
      </c>
    </row>
    <row r="441" spans="1:11" ht="45">
      <c r="A441" s="177"/>
      <c r="B441" s="103"/>
      <c r="C441" s="44" t="s">
        <v>35</v>
      </c>
      <c r="D441" s="37">
        <v>0</v>
      </c>
      <c r="E441" s="37">
        <v>0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</row>
    <row r="442" spans="1:11" ht="75">
      <c r="A442" s="177"/>
      <c r="B442" s="103"/>
      <c r="C442" s="45" t="s">
        <v>143</v>
      </c>
      <c r="D442" s="37">
        <v>0</v>
      </c>
      <c r="E442" s="37">
        <v>0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</row>
    <row r="443" spans="1:11" ht="45">
      <c r="A443" s="177"/>
      <c r="B443" s="103"/>
      <c r="C443" s="44" t="s">
        <v>21</v>
      </c>
      <c r="D443" s="37">
        <v>0</v>
      </c>
      <c r="E443" s="37">
        <v>0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0</v>
      </c>
    </row>
    <row r="444" spans="1:11" ht="45">
      <c r="A444" s="178"/>
      <c r="B444" s="104"/>
      <c r="C444" s="44" t="s">
        <v>22</v>
      </c>
      <c r="D444" s="37">
        <v>0</v>
      </c>
      <c r="E444" s="37">
        <v>0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0</v>
      </c>
    </row>
    <row r="445" spans="1:11" ht="15" customHeight="1">
      <c r="A445" s="176" t="s">
        <v>202</v>
      </c>
      <c r="B445" s="102" t="s">
        <v>197</v>
      </c>
      <c r="C445" s="43" t="s">
        <v>141</v>
      </c>
      <c r="D445" s="34">
        <f>D446+D448+D450+D451</f>
        <v>690</v>
      </c>
      <c r="E445" s="34">
        <f>E446+E448+E450+E451</f>
        <v>690</v>
      </c>
      <c r="F445" s="34">
        <f>F446+F448+F450+F451</f>
        <v>690</v>
      </c>
      <c r="G445" s="34">
        <f>G446+G448+G450+G451</f>
        <v>287.5</v>
      </c>
      <c r="H445" s="34">
        <f>H446+H448+H450+H451</f>
        <v>287.5</v>
      </c>
      <c r="I445" s="35">
        <f>G445/D445*100</f>
        <v>41.666666666666671</v>
      </c>
      <c r="J445" s="35">
        <f>G445/E445*100</f>
        <v>41.666666666666671</v>
      </c>
      <c r="K445" s="35">
        <f>G445/F445*100</f>
        <v>41.666666666666671</v>
      </c>
    </row>
    <row r="446" spans="1:11" ht="30">
      <c r="A446" s="177"/>
      <c r="B446" s="103"/>
      <c r="C446" s="44" t="s">
        <v>19</v>
      </c>
      <c r="D446" s="37">
        <v>690</v>
      </c>
      <c r="E446" s="37">
        <v>690</v>
      </c>
      <c r="F446" s="37">
        <v>690</v>
      </c>
      <c r="G446" s="37">
        <v>287.5</v>
      </c>
      <c r="H446" s="37">
        <v>287.5</v>
      </c>
      <c r="I446" s="41">
        <f>G446/D446*100</f>
        <v>41.666666666666671</v>
      </c>
      <c r="J446" s="41">
        <f>G446/E446*100</f>
        <v>41.666666666666671</v>
      </c>
      <c r="K446" s="41">
        <f>G446/F446*100</f>
        <v>41.666666666666671</v>
      </c>
    </row>
    <row r="447" spans="1:11" ht="15" customHeight="1">
      <c r="A447" s="177"/>
      <c r="B447" s="103"/>
      <c r="C447" s="45" t="s">
        <v>142</v>
      </c>
      <c r="D447" s="37">
        <v>0</v>
      </c>
      <c r="E447" s="37">
        <v>0</v>
      </c>
      <c r="F447" s="37">
        <v>0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</row>
    <row r="448" spans="1:11" ht="45">
      <c r="A448" s="177"/>
      <c r="B448" s="103"/>
      <c r="C448" s="44" t="s">
        <v>35</v>
      </c>
      <c r="D448" s="37">
        <v>0</v>
      </c>
      <c r="E448" s="37">
        <v>0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</row>
    <row r="449" spans="1:11" ht="75">
      <c r="A449" s="177"/>
      <c r="B449" s="103"/>
      <c r="C449" s="45" t="s">
        <v>143</v>
      </c>
      <c r="D449" s="37">
        <v>0</v>
      </c>
      <c r="E449" s="37">
        <v>0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</row>
    <row r="450" spans="1:11" ht="45">
      <c r="A450" s="177"/>
      <c r="B450" s="103"/>
      <c r="C450" s="44" t="s">
        <v>21</v>
      </c>
      <c r="D450" s="37">
        <v>0</v>
      </c>
      <c r="E450" s="37">
        <v>0</v>
      </c>
      <c r="F450" s="37">
        <v>0</v>
      </c>
      <c r="G450" s="37">
        <v>0</v>
      </c>
      <c r="H450" s="37">
        <v>0</v>
      </c>
      <c r="I450" s="37">
        <v>0</v>
      </c>
      <c r="J450" s="37">
        <v>0</v>
      </c>
      <c r="K450" s="37">
        <v>0</v>
      </c>
    </row>
    <row r="451" spans="1:11" ht="45">
      <c r="A451" s="178"/>
      <c r="B451" s="104"/>
      <c r="C451" s="44" t="s">
        <v>22</v>
      </c>
      <c r="D451" s="37">
        <v>0</v>
      </c>
      <c r="E451" s="37">
        <v>0</v>
      </c>
      <c r="F451" s="37">
        <v>0</v>
      </c>
      <c r="G451" s="37">
        <v>0</v>
      </c>
      <c r="H451" s="37">
        <v>0</v>
      </c>
      <c r="I451" s="37">
        <v>0</v>
      </c>
      <c r="J451" s="37">
        <v>0</v>
      </c>
      <c r="K451" s="37">
        <v>0</v>
      </c>
    </row>
    <row r="452" spans="1:11" ht="15" customHeight="1">
      <c r="A452" s="176" t="s">
        <v>203</v>
      </c>
      <c r="B452" s="102" t="s">
        <v>197</v>
      </c>
      <c r="C452" s="43" t="s">
        <v>141</v>
      </c>
      <c r="D452" s="34">
        <f>D453+D455+D457+D458</f>
        <v>2500</v>
      </c>
      <c r="E452" s="34">
        <f>E453+E455+E457+E458</f>
        <v>2500</v>
      </c>
      <c r="F452" s="34">
        <f>F453+F455+F457+F458</f>
        <v>1905</v>
      </c>
      <c r="G452" s="34">
        <f>G453+G455+G457+G458</f>
        <v>1465</v>
      </c>
      <c r="H452" s="34">
        <f>H453+H455+H457+H458</f>
        <v>1465</v>
      </c>
      <c r="I452" s="35">
        <v>0</v>
      </c>
      <c r="J452" s="35">
        <v>0</v>
      </c>
      <c r="K452" s="35">
        <v>0</v>
      </c>
    </row>
    <row r="453" spans="1:11" ht="30">
      <c r="A453" s="177"/>
      <c r="B453" s="103"/>
      <c r="C453" s="44" t="s">
        <v>19</v>
      </c>
      <c r="D453" s="37">
        <v>2500</v>
      </c>
      <c r="E453" s="37">
        <v>2500</v>
      </c>
      <c r="F453" s="37">
        <f>2500-595</f>
        <v>1905</v>
      </c>
      <c r="G453" s="37">
        <v>1465</v>
      </c>
      <c r="H453" s="37">
        <v>1465</v>
      </c>
      <c r="I453" s="35">
        <v>0</v>
      </c>
      <c r="J453" s="35">
        <v>0</v>
      </c>
      <c r="K453" s="35">
        <v>0</v>
      </c>
    </row>
    <row r="454" spans="1:11" ht="15" customHeight="1">
      <c r="A454" s="177"/>
      <c r="B454" s="103"/>
      <c r="C454" s="45" t="s">
        <v>142</v>
      </c>
      <c r="D454" s="37">
        <v>0</v>
      </c>
      <c r="E454" s="37">
        <v>0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</row>
    <row r="455" spans="1:11" ht="45">
      <c r="A455" s="177"/>
      <c r="B455" s="103"/>
      <c r="C455" s="44" t="s">
        <v>35</v>
      </c>
      <c r="D455" s="37">
        <v>0</v>
      </c>
      <c r="E455" s="37">
        <v>0</v>
      </c>
      <c r="F455" s="37">
        <v>0</v>
      </c>
      <c r="G455" s="37">
        <v>0</v>
      </c>
      <c r="H455" s="37">
        <v>0</v>
      </c>
      <c r="I455" s="37">
        <v>0</v>
      </c>
      <c r="J455" s="37">
        <v>0</v>
      </c>
      <c r="K455" s="37">
        <v>0</v>
      </c>
    </row>
    <row r="456" spans="1:11" ht="75">
      <c r="A456" s="177"/>
      <c r="B456" s="103"/>
      <c r="C456" s="45" t="s">
        <v>143</v>
      </c>
      <c r="D456" s="37">
        <v>0</v>
      </c>
      <c r="E456" s="37">
        <v>0</v>
      </c>
      <c r="F456" s="37">
        <v>0</v>
      </c>
      <c r="G456" s="37">
        <v>0</v>
      </c>
      <c r="H456" s="37">
        <v>0</v>
      </c>
      <c r="I456" s="37">
        <v>0</v>
      </c>
      <c r="J456" s="37">
        <v>0</v>
      </c>
      <c r="K456" s="37">
        <v>0</v>
      </c>
    </row>
    <row r="457" spans="1:11" ht="45">
      <c r="A457" s="177"/>
      <c r="B457" s="103"/>
      <c r="C457" s="44" t="s">
        <v>21</v>
      </c>
      <c r="D457" s="37">
        <v>0</v>
      </c>
      <c r="E457" s="37">
        <v>0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</row>
    <row r="458" spans="1:11" ht="45">
      <c r="A458" s="178"/>
      <c r="B458" s="104"/>
      <c r="C458" s="44" t="s">
        <v>22</v>
      </c>
      <c r="D458" s="37">
        <v>0</v>
      </c>
      <c r="E458" s="37">
        <v>0</v>
      </c>
      <c r="F458" s="37">
        <v>0</v>
      </c>
      <c r="G458" s="37">
        <v>0</v>
      </c>
      <c r="H458" s="37">
        <v>0</v>
      </c>
      <c r="I458" s="37">
        <v>0</v>
      </c>
      <c r="J458" s="37">
        <v>0</v>
      </c>
      <c r="K458" s="37">
        <v>0</v>
      </c>
    </row>
    <row r="459" spans="1:11" ht="15" customHeight="1">
      <c r="A459" s="170" t="s">
        <v>204</v>
      </c>
      <c r="B459" s="102" t="s">
        <v>197</v>
      </c>
      <c r="C459" s="43" t="s">
        <v>141</v>
      </c>
      <c r="D459" s="34">
        <f>D460+D462+D464+D465</f>
        <v>2500</v>
      </c>
      <c r="E459" s="34">
        <f>E460+E462+E464+E465</f>
        <v>2500</v>
      </c>
      <c r="F459" s="34">
        <f>F460+F462+F464+F465</f>
        <v>2500</v>
      </c>
      <c r="G459" s="34">
        <f>G460+G462+G464+G465</f>
        <v>270.7</v>
      </c>
      <c r="H459" s="34">
        <f>H460+H462+H464+H465</f>
        <v>270.7</v>
      </c>
      <c r="I459" s="35">
        <f>G459/D459*100</f>
        <v>10.827999999999999</v>
      </c>
      <c r="J459" s="35">
        <f>G459/E459*100</f>
        <v>10.827999999999999</v>
      </c>
      <c r="K459" s="35">
        <f>G459/F459*100</f>
        <v>10.827999999999999</v>
      </c>
    </row>
    <row r="460" spans="1:11" ht="30">
      <c r="A460" s="171"/>
      <c r="B460" s="103"/>
      <c r="C460" s="44" t="s">
        <v>19</v>
      </c>
      <c r="D460" s="37">
        <f>D467+D474</f>
        <v>2500</v>
      </c>
      <c r="E460" s="37">
        <f>E467+E474</f>
        <v>2500</v>
      </c>
      <c r="F460" s="37">
        <f>F467+F474</f>
        <v>2500</v>
      </c>
      <c r="G460" s="37">
        <f>G467+G474</f>
        <v>270.7</v>
      </c>
      <c r="H460" s="37">
        <f>H467+H474</f>
        <v>270.7</v>
      </c>
      <c r="I460" s="41">
        <f>G460/D460*100</f>
        <v>10.827999999999999</v>
      </c>
      <c r="J460" s="41">
        <f>G460/E460*100</f>
        <v>10.827999999999999</v>
      </c>
      <c r="K460" s="41">
        <f>G460/F460*100</f>
        <v>10.827999999999999</v>
      </c>
    </row>
    <row r="461" spans="1:11" ht="15" customHeight="1">
      <c r="A461" s="171"/>
      <c r="B461" s="103"/>
      <c r="C461" s="45" t="s">
        <v>142</v>
      </c>
      <c r="D461" s="37">
        <v>0</v>
      </c>
      <c r="E461" s="37">
        <v>0</v>
      </c>
      <c r="F461" s="37">
        <v>0</v>
      </c>
      <c r="G461" s="37">
        <v>0</v>
      </c>
      <c r="H461" s="37">
        <v>0</v>
      </c>
      <c r="I461" s="37">
        <v>0</v>
      </c>
      <c r="J461" s="37">
        <v>0</v>
      </c>
      <c r="K461" s="37">
        <v>0</v>
      </c>
    </row>
    <row r="462" spans="1:11" ht="45">
      <c r="A462" s="171"/>
      <c r="B462" s="103"/>
      <c r="C462" s="44" t="s">
        <v>35</v>
      </c>
      <c r="D462" s="37">
        <v>0</v>
      </c>
      <c r="E462" s="37">
        <v>0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</row>
    <row r="463" spans="1:11" ht="75">
      <c r="A463" s="171"/>
      <c r="B463" s="103"/>
      <c r="C463" s="45" t="s">
        <v>143</v>
      </c>
      <c r="D463" s="37">
        <v>0</v>
      </c>
      <c r="E463" s="37">
        <v>0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</row>
    <row r="464" spans="1:11" ht="45">
      <c r="A464" s="171"/>
      <c r="B464" s="103"/>
      <c r="C464" s="44" t="s">
        <v>21</v>
      </c>
      <c r="D464" s="37">
        <v>0</v>
      </c>
      <c r="E464" s="37">
        <v>0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</row>
    <row r="465" spans="1:11" ht="45">
      <c r="A465" s="172"/>
      <c r="B465" s="104"/>
      <c r="C465" s="44" t="s">
        <v>22</v>
      </c>
      <c r="D465" s="37">
        <v>0</v>
      </c>
      <c r="E465" s="37">
        <v>0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</row>
    <row r="466" spans="1:11" ht="15" customHeight="1">
      <c r="A466" s="117" t="s">
        <v>205</v>
      </c>
      <c r="B466" s="102" t="s">
        <v>197</v>
      </c>
      <c r="C466" s="43" t="s">
        <v>141</v>
      </c>
      <c r="D466" s="34">
        <f>D467+D469+D471+D472</f>
        <v>0</v>
      </c>
      <c r="E466" s="34">
        <f>E467+E469+E471+E472</f>
        <v>0</v>
      </c>
      <c r="F466" s="34">
        <f>F467+F469+F471+F472</f>
        <v>0</v>
      </c>
      <c r="G466" s="34">
        <f>G467+G469+G471+G472</f>
        <v>0</v>
      </c>
      <c r="H466" s="34">
        <f>H467+H469+H471+H472</f>
        <v>0</v>
      </c>
      <c r="I466" s="35">
        <v>0</v>
      </c>
      <c r="J466" s="35">
        <v>0</v>
      </c>
      <c r="K466" s="35">
        <v>0</v>
      </c>
    </row>
    <row r="467" spans="1:11" ht="30">
      <c r="A467" s="118"/>
      <c r="B467" s="103"/>
      <c r="C467" s="44" t="s">
        <v>19</v>
      </c>
      <c r="D467" s="37">
        <v>0</v>
      </c>
      <c r="E467" s="37">
        <v>0</v>
      </c>
      <c r="F467" s="37">
        <v>0</v>
      </c>
      <c r="G467" s="37">
        <v>0</v>
      </c>
      <c r="H467" s="37">
        <v>0</v>
      </c>
      <c r="I467" s="35">
        <v>0</v>
      </c>
      <c r="J467" s="35">
        <v>0</v>
      </c>
      <c r="K467" s="35">
        <v>0</v>
      </c>
    </row>
    <row r="468" spans="1:11" ht="15" customHeight="1">
      <c r="A468" s="118"/>
      <c r="B468" s="103"/>
      <c r="C468" s="45" t="s">
        <v>142</v>
      </c>
      <c r="D468" s="37">
        <v>0</v>
      </c>
      <c r="E468" s="37">
        <v>0</v>
      </c>
      <c r="F468" s="37">
        <v>0</v>
      </c>
      <c r="G468" s="37">
        <v>0</v>
      </c>
      <c r="H468" s="37">
        <v>0</v>
      </c>
      <c r="I468" s="37">
        <v>0</v>
      </c>
      <c r="J468" s="37">
        <v>0</v>
      </c>
      <c r="K468" s="37">
        <v>0</v>
      </c>
    </row>
    <row r="469" spans="1:11" ht="45">
      <c r="A469" s="118"/>
      <c r="B469" s="103"/>
      <c r="C469" s="44" t="s">
        <v>35</v>
      </c>
      <c r="D469" s="37">
        <v>0</v>
      </c>
      <c r="E469" s="37">
        <v>0</v>
      </c>
      <c r="F469" s="37">
        <v>0</v>
      </c>
      <c r="G469" s="37">
        <v>0</v>
      </c>
      <c r="H469" s="37">
        <v>0</v>
      </c>
      <c r="I469" s="37">
        <v>0</v>
      </c>
      <c r="J469" s="37">
        <v>0</v>
      </c>
      <c r="K469" s="37">
        <v>0</v>
      </c>
    </row>
    <row r="470" spans="1:11" ht="75">
      <c r="A470" s="118"/>
      <c r="B470" s="103"/>
      <c r="C470" s="45" t="s">
        <v>143</v>
      </c>
      <c r="D470" s="37">
        <v>0</v>
      </c>
      <c r="E470" s="37">
        <v>0</v>
      </c>
      <c r="F470" s="37">
        <v>0</v>
      </c>
      <c r="G470" s="37">
        <v>0</v>
      </c>
      <c r="H470" s="37">
        <v>0</v>
      </c>
      <c r="I470" s="37">
        <v>0</v>
      </c>
      <c r="J470" s="37">
        <v>0</v>
      </c>
      <c r="K470" s="37">
        <v>0</v>
      </c>
    </row>
    <row r="471" spans="1:11" ht="45">
      <c r="A471" s="118"/>
      <c r="B471" s="103"/>
      <c r="C471" s="44" t="s">
        <v>21</v>
      </c>
      <c r="D471" s="37">
        <v>0</v>
      </c>
      <c r="E471" s="37">
        <v>0</v>
      </c>
      <c r="F471" s="37">
        <v>0</v>
      </c>
      <c r="G471" s="37">
        <v>0</v>
      </c>
      <c r="H471" s="37">
        <v>0</v>
      </c>
      <c r="I471" s="37">
        <v>0</v>
      </c>
      <c r="J471" s="37">
        <v>0</v>
      </c>
      <c r="K471" s="37">
        <v>0</v>
      </c>
    </row>
    <row r="472" spans="1:11" ht="45">
      <c r="A472" s="119"/>
      <c r="B472" s="104"/>
      <c r="C472" s="44" t="s">
        <v>22</v>
      </c>
      <c r="D472" s="37">
        <v>0</v>
      </c>
      <c r="E472" s="37">
        <v>0</v>
      </c>
      <c r="F472" s="37">
        <v>0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</row>
    <row r="473" spans="1:11" ht="15" customHeight="1">
      <c r="A473" s="118" t="s">
        <v>206</v>
      </c>
      <c r="B473" s="179" t="s">
        <v>207</v>
      </c>
      <c r="C473" s="43" t="s">
        <v>141</v>
      </c>
      <c r="D473" s="34">
        <f>D474+D476+D478+D479</f>
        <v>2500</v>
      </c>
      <c r="E473" s="34">
        <f>E474+E476+E478+E479</f>
        <v>2500</v>
      </c>
      <c r="F473" s="34">
        <f>F474+F476+F478+F479</f>
        <v>2500</v>
      </c>
      <c r="G473" s="34">
        <f>G474+G476+G478+G479</f>
        <v>270.7</v>
      </c>
      <c r="H473" s="34">
        <f>H474+H476+H478+H479</f>
        <v>270.7</v>
      </c>
      <c r="I473" s="35">
        <f>G473/D473*100</f>
        <v>10.827999999999999</v>
      </c>
      <c r="J473" s="35">
        <f>H473/E473*100</f>
        <v>10.827999999999999</v>
      </c>
      <c r="K473" s="35">
        <f>G473/F473*100</f>
        <v>10.827999999999999</v>
      </c>
    </row>
    <row r="474" spans="1:11" ht="30">
      <c r="A474" s="118"/>
      <c r="B474" s="180"/>
      <c r="C474" s="44" t="s">
        <v>19</v>
      </c>
      <c r="D474" s="37">
        <v>2500</v>
      </c>
      <c r="E474" s="37">
        <v>2500</v>
      </c>
      <c r="F474" s="37">
        <v>2500</v>
      </c>
      <c r="G474" s="37">
        <v>270.7</v>
      </c>
      <c r="H474" s="37">
        <v>270.7</v>
      </c>
      <c r="I474" s="41">
        <f>G474/D474*100</f>
        <v>10.827999999999999</v>
      </c>
      <c r="J474" s="41">
        <f>H474/E474*100</f>
        <v>10.827999999999999</v>
      </c>
      <c r="K474" s="41">
        <f>G474/F474*100</f>
        <v>10.827999999999999</v>
      </c>
    </row>
    <row r="475" spans="1:11" ht="15" customHeight="1">
      <c r="A475" s="118"/>
      <c r="B475" s="180"/>
      <c r="C475" s="45" t="s">
        <v>142</v>
      </c>
      <c r="D475" s="37">
        <v>0</v>
      </c>
      <c r="E475" s="37">
        <v>0</v>
      </c>
      <c r="F475" s="37">
        <v>0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</row>
    <row r="476" spans="1:11" ht="45">
      <c r="A476" s="118"/>
      <c r="B476" s="180"/>
      <c r="C476" s="44" t="s">
        <v>35</v>
      </c>
      <c r="D476" s="37">
        <v>0</v>
      </c>
      <c r="E476" s="37">
        <v>0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</row>
    <row r="477" spans="1:11" ht="75">
      <c r="A477" s="118"/>
      <c r="B477" s="180"/>
      <c r="C477" s="45" t="s">
        <v>143</v>
      </c>
      <c r="D477" s="37">
        <v>0</v>
      </c>
      <c r="E477" s="37">
        <v>0</v>
      </c>
      <c r="F477" s="37">
        <v>0</v>
      </c>
      <c r="G477" s="37">
        <v>0</v>
      </c>
      <c r="H477" s="37">
        <v>0</v>
      </c>
      <c r="I477" s="37">
        <v>0</v>
      </c>
      <c r="J477" s="37">
        <v>0</v>
      </c>
      <c r="K477" s="37">
        <v>0</v>
      </c>
    </row>
    <row r="478" spans="1:11" ht="45">
      <c r="A478" s="118"/>
      <c r="B478" s="180"/>
      <c r="C478" s="44" t="s">
        <v>21</v>
      </c>
      <c r="D478" s="37">
        <v>0</v>
      </c>
      <c r="E478" s="37">
        <v>0</v>
      </c>
      <c r="F478" s="37">
        <v>0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</row>
    <row r="479" spans="1:11" ht="45">
      <c r="A479" s="119"/>
      <c r="B479" s="181"/>
      <c r="C479" s="44" t="s">
        <v>22</v>
      </c>
      <c r="D479" s="37">
        <v>0</v>
      </c>
      <c r="E479" s="37">
        <v>0</v>
      </c>
      <c r="F479" s="37">
        <v>0</v>
      </c>
      <c r="G479" s="37">
        <v>0</v>
      </c>
      <c r="H479" s="37">
        <v>0</v>
      </c>
      <c r="I479" s="37">
        <v>0</v>
      </c>
      <c r="J479" s="37">
        <v>0</v>
      </c>
      <c r="K479" s="37">
        <v>0</v>
      </c>
    </row>
    <row r="480" spans="1:11" ht="15" customHeight="1">
      <c r="A480" s="105" t="s">
        <v>208</v>
      </c>
      <c r="B480" s="102" t="s">
        <v>201</v>
      </c>
      <c r="C480" s="43" t="s">
        <v>141</v>
      </c>
      <c r="D480" s="34">
        <f>D481+D483+D485+D486</f>
        <v>383000</v>
      </c>
      <c r="E480" s="34">
        <f>E481+E483+E485+E486</f>
        <v>383000</v>
      </c>
      <c r="F480" s="34">
        <f>F481+F483+F485+F486</f>
        <v>356000</v>
      </c>
      <c r="G480" s="34">
        <f>G481+G483+G485+G486</f>
        <v>188500</v>
      </c>
      <c r="H480" s="34">
        <f>H481+H483+H485+H486</f>
        <v>188500</v>
      </c>
      <c r="I480" s="35">
        <f>G480/D480*100</f>
        <v>49.216710182767628</v>
      </c>
      <c r="J480" s="35">
        <f>G480/E480*100</f>
        <v>49.216710182767628</v>
      </c>
      <c r="K480" s="35">
        <f>G480/F480*100</f>
        <v>52.949438202247187</v>
      </c>
    </row>
    <row r="481" spans="1:11" ht="30">
      <c r="A481" s="106"/>
      <c r="B481" s="103"/>
      <c r="C481" s="44" t="s">
        <v>19</v>
      </c>
      <c r="D481" s="37">
        <v>383000</v>
      </c>
      <c r="E481" s="37">
        <v>383000</v>
      </c>
      <c r="F481" s="37">
        <v>356000</v>
      </c>
      <c r="G481" s="37">
        <v>188500</v>
      </c>
      <c r="H481" s="37">
        <v>188500</v>
      </c>
      <c r="I481" s="41">
        <f>G481/D481*100</f>
        <v>49.216710182767628</v>
      </c>
      <c r="J481" s="41">
        <f>G481/E481*100</f>
        <v>49.216710182767628</v>
      </c>
      <c r="K481" s="41">
        <f>G481/F481*100</f>
        <v>52.949438202247187</v>
      </c>
    </row>
    <row r="482" spans="1:11" ht="15" customHeight="1">
      <c r="A482" s="106"/>
      <c r="B482" s="103"/>
      <c r="C482" s="45" t="s">
        <v>142</v>
      </c>
      <c r="D482" s="37">
        <v>0</v>
      </c>
      <c r="E482" s="37">
        <v>0</v>
      </c>
      <c r="F482" s="37">
        <v>0</v>
      </c>
      <c r="G482" s="37">
        <v>0</v>
      </c>
      <c r="H482" s="37">
        <v>0</v>
      </c>
      <c r="I482" s="37">
        <v>0</v>
      </c>
      <c r="J482" s="37">
        <v>0</v>
      </c>
      <c r="K482" s="37">
        <v>0</v>
      </c>
    </row>
    <row r="483" spans="1:11" ht="45">
      <c r="A483" s="106"/>
      <c r="B483" s="103"/>
      <c r="C483" s="44" t="s">
        <v>35</v>
      </c>
      <c r="D483" s="37">
        <v>0</v>
      </c>
      <c r="E483" s="37">
        <v>0</v>
      </c>
      <c r="F483" s="37">
        <v>0</v>
      </c>
      <c r="G483" s="37">
        <v>0</v>
      </c>
      <c r="H483" s="37">
        <v>0</v>
      </c>
      <c r="I483" s="37">
        <v>0</v>
      </c>
      <c r="J483" s="37">
        <v>0</v>
      </c>
      <c r="K483" s="37">
        <v>0</v>
      </c>
    </row>
    <row r="484" spans="1:11" ht="75">
      <c r="A484" s="106"/>
      <c r="B484" s="103"/>
      <c r="C484" s="45" t="s">
        <v>143</v>
      </c>
      <c r="D484" s="37">
        <v>0</v>
      </c>
      <c r="E484" s="37">
        <v>0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0</v>
      </c>
    </row>
    <row r="485" spans="1:11" ht="45">
      <c r="A485" s="106"/>
      <c r="B485" s="103"/>
      <c r="C485" s="44" t="s">
        <v>21</v>
      </c>
      <c r="D485" s="37">
        <v>0</v>
      </c>
      <c r="E485" s="37">
        <v>0</v>
      </c>
      <c r="F485" s="37">
        <v>0</v>
      </c>
      <c r="G485" s="37">
        <v>0</v>
      </c>
      <c r="H485" s="37">
        <v>0</v>
      </c>
      <c r="I485" s="37">
        <v>0</v>
      </c>
      <c r="J485" s="37">
        <v>0</v>
      </c>
      <c r="K485" s="37">
        <v>0</v>
      </c>
    </row>
    <row r="486" spans="1:11" ht="45">
      <c r="A486" s="107"/>
      <c r="B486" s="104"/>
      <c r="C486" s="44" t="s">
        <v>22</v>
      </c>
      <c r="D486" s="37">
        <v>0</v>
      </c>
      <c r="E486" s="37">
        <v>0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</row>
    <row r="487" spans="1:11" ht="15" customHeight="1">
      <c r="A487" s="105" t="s">
        <v>209</v>
      </c>
      <c r="B487" s="102" t="s">
        <v>210</v>
      </c>
      <c r="C487" s="43" t="s">
        <v>141</v>
      </c>
      <c r="D487" s="34">
        <f>D488+D490+D492+D493</f>
        <v>0</v>
      </c>
      <c r="E487" s="34">
        <f>E488+E490</f>
        <v>0</v>
      </c>
      <c r="F487" s="34">
        <f>F488+F490+F492+F493</f>
        <v>0</v>
      </c>
      <c r="G487" s="34">
        <f>G488+G490+G492+G493</f>
        <v>0</v>
      </c>
      <c r="H487" s="34">
        <f>H488+H490+H492+H493</f>
        <v>0</v>
      </c>
      <c r="I487" s="35">
        <v>0</v>
      </c>
      <c r="J487" s="35">
        <v>0</v>
      </c>
      <c r="K487" s="35">
        <v>0</v>
      </c>
    </row>
    <row r="488" spans="1:11" ht="30">
      <c r="A488" s="106"/>
      <c r="B488" s="103"/>
      <c r="C488" s="44" t="s">
        <v>19</v>
      </c>
      <c r="D488" s="37">
        <v>0</v>
      </c>
      <c r="E488" s="37">
        <v>0</v>
      </c>
      <c r="F488" s="37">
        <v>0</v>
      </c>
      <c r="G488" s="37">
        <v>0</v>
      </c>
      <c r="H488" s="37">
        <v>0</v>
      </c>
      <c r="I488" s="35">
        <v>0</v>
      </c>
      <c r="J488" s="35">
        <v>0</v>
      </c>
      <c r="K488" s="35">
        <v>0</v>
      </c>
    </row>
    <row r="489" spans="1:11" ht="15" customHeight="1">
      <c r="A489" s="106"/>
      <c r="B489" s="103"/>
      <c r="C489" s="45" t="s">
        <v>142</v>
      </c>
      <c r="D489" s="37">
        <v>0</v>
      </c>
      <c r="E489" s="37">
        <v>0</v>
      </c>
      <c r="F489" s="37">
        <v>0</v>
      </c>
      <c r="G489" s="37">
        <f>G488</f>
        <v>0</v>
      </c>
      <c r="H489" s="37">
        <f>H488</f>
        <v>0</v>
      </c>
      <c r="I489" s="35">
        <v>0</v>
      </c>
      <c r="J489" s="35">
        <v>0</v>
      </c>
      <c r="K489" s="35">
        <v>0</v>
      </c>
    </row>
    <row r="490" spans="1:11" ht="45">
      <c r="A490" s="106"/>
      <c r="B490" s="103"/>
      <c r="C490" s="44" t="s">
        <v>35</v>
      </c>
      <c r="D490" s="37">
        <v>0</v>
      </c>
      <c r="E490" s="37">
        <v>0</v>
      </c>
      <c r="F490" s="37">
        <v>0</v>
      </c>
      <c r="G490" s="37">
        <v>0</v>
      </c>
      <c r="H490" s="37">
        <v>0</v>
      </c>
      <c r="I490" s="35">
        <v>0</v>
      </c>
      <c r="J490" s="35">
        <v>0</v>
      </c>
      <c r="K490" s="35">
        <v>0</v>
      </c>
    </row>
    <row r="491" spans="1:11" ht="75">
      <c r="A491" s="106"/>
      <c r="B491" s="103"/>
      <c r="C491" s="45" t="s">
        <v>143</v>
      </c>
      <c r="D491" s="37">
        <v>0</v>
      </c>
      <c r="E491" s="37">
        <v>0</v>
      </c>
      <c r="F491" s="37">
        <v>0</v>
      </c>
      <c r="G491" s="37">
        <v>0</v>
      </c>
      <c r="H491" s="37">
        <f>H490</f>
        <v>0</v>
      </c>
      <c r="I491" s="35">
        <v>0</v>
      </c>
      <c r="J491" s="35">
        <v>0</v>
      </c>
      <c r="K491" s="35">
        <v>0</v>
      </c>
    </row>
    <row r="492" spans="1:11" ht="45">
      <c r="A492" s="106"/>
      <c r="B492" s="103"/>
      <c r="C492" s="44" t="s">
        <v>21</v>
      </c>
      <c r="D492" s="37">
        <v>0</v>
      </c>
      <c r="E492" s="37">
        <v>0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0</v>
      </c>
    </row>
    <row r="493" spans="1:11" ht="45">
      <c r="A493" s="106"/>
      <c r="B493" s="104"/>
      <c r="C493" s="44" t="s">
        <v>22</v>
      </c>
      <c r="D493" s="37">
        <v>0</v>
      </c>
      <c r="E493" s="37">
        <v>0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0</v>
      </c>
    </row>
    <row r="494" spans="1:11" ht="15" customHeight="1">
      <c r="A494" s="106"/>
      <c r="B494" s="102" t="s">
        <v>26</v>
      </c>
      <c r="C494" s="44" t="s">
        <v>141</v>
      </c>
      <c r="D494" s="37">
        <f>D495+D497+D499+D500</f>
        <v>3279.5</v>
      </c>
      <c r="E494" s="37">
        <f>E495+E497+E499+E500</f>
        <v>3279.5</v>
      </c>
      <c r="F494" s="37">
        <f>F495+F497+F499+F500</f>
        <v>3279.5</v>
      </c>
      <c r="G494" s="37">
        <f>G495+G497+G499+G500</f>
        <v>855.8</v>
      </c>
      <c r="H494" s="37">
        <f>H495+H497+H499+H500</f>
        <v>855.8</v>
      </c>
      <c r="I494" s="35">
        <f>G494/D494*100</f>
        <v>26.095441378258876</v>
      </c>
      <c r="J494" s="35">
        <f>G494/E494*100</f>
        <v>26.095441378258876</v>
      </c>
      <c r="K494" s="35">
        <f>G494/F494*100</f>
        <v>26.095441378258876</v>
      </c>
    </row>
    <row r="495" spans="1:11" ht="30">
      <c r="A495" s="106"/>
      <c r="B495" s="103"/>
      <c r="C495" s="44" t="s">
        <v>19</v>
      </c>
      <c r="D495" s="37">
        <v>1239.7</v>
      </c>
      <c r="E495" s="37">
        <v>1239.7</v>
      </c>
      <c r="F495" s="37">
        <v>1239.7</v>
      </c>
      <c r="G495" s="37">
        <v>323.5</v>
      </c>
      <c r="H495" s="37">
        <v>323.5</v>
      </c>
      <c r="I495" s="41">
        <f>G495/D495*100</f>
        <v>26.095022989432927</v>
      </c>
      <c r="J495" s="41">
        <f>G495/E495*100</f>
        <v>26.095022989432927</v>
      </c>
      <c r="K495" s="41">
        <f>G495/F495*100</f>
        <v>26.095022989432927</v>
      </c>
    </row>
    <row r="496" spans="1:11" ht="15" customHeight="1">
      <c r="A496" s="106"/>
      <c r="B496" s="103"/>
      <c r="C496" s="45" t="s">
        <v>142</v>
      </c>
      <c r="D496" s="37">
        <f>D495</f>
        <v>1239.7</v>
      </c>
      <c r="E496" s="37">
        <f>E495</f>
        <v>1239.7</v>
      </c>
      <c r="F496" s="37">
        <f>F495</f>
        <v>1239.7</v>
      </c>
      <c r="G496" s="37">
        <f>G495</f>
        <v>323.5</v>
      </c>
      <c r="H496" s="37">
        <f>H495</f>
        <v>323.5</v>
      </c>
      <c r="I496" s="41">
        <f>G496/D496*100</f>
        <v>26.095022989432927</v>
      </c>
      <c r="J496" s="41">
        <f>G496/E496*100</f>
        <v>26.095022989432927</v>
      </c>
      <c r="K496" s="41">
        <f>G496/F496*100</f>
        <v>26.095022989432927</v>
      </c>
    </row>
    <row r="497" spans="1:11" ht="45">
      <c r="A497" s="106"/>
      <c r="B497" s="103"/>
      <c r="C497" s="44" t="s">
        <v>35</v>
      </c>
      <c r="D497" s="37">
        <v>2039.8</v>
      </c>
      <c r="E497" s="37">
        <v>2039.8</v>
      </c>
      <c r="F497" s="37">
        <v>2039.8</v>
      </c>
      <c r="G497" s="37">
        <v>532.29999999999995</v>
      </c>
      <c r="H497" s="37">
        <v>532.29999999999995</v>
      </c>
      <c r="I497" s="35">
        <f>G497/D497*100</f>
        <v>26.095695656436902</v>
      </c>
      <c r="J497" s="35">
        <f>G497/E497*100</f>
        <v>26.095695656436902</v>
      </c>
      <c r="K497" s="35">
        <f>G497/F497*100</f>
        <v>26.095695656436902</v>
      </c>
    </row>
    <row r="498" spans="1:11" ht="75">
      <c r="A498" s="106"/>
      <c r="B498" s="103"/>
      <c r="C498" s="45" t="s">
        <v>143</v>
      </c>
      <c r="D498" s="37">
        <f>D497</f>
        <v>2039.8</v>
      </c>
      <c r="E498" s="37">
        <f>E497</f>
        <v>2039.8</v>
      </c>
      <c r="F498" s="37">
        <f>F497</f>
        <v>2039.8</v>
      </c>
      <c r="G498" s="37">
        <f>G497</f>
        <v>532.29999999999995</v>
      </c>
      <c r="H498" s="37">
        <f>H497</f>
        <v>532.29999999999995</v>
      </c>
      <c r="I498" s="35">
        <f>G498/D498*100</f>
        <v>26.095695656436902</v>
      </c>
      <c r="J498" s="35">
        <f>G498/E498*100</f>
        <v>26.095695656436902</v>
      </c>
      <c r="K498" s="35">
        <f>G498/F498*100</f>
        <v>26.095695656436902</v>
      </c>
    </row>
    <row r="499" spans="1:11" ht="45">
      <c r="A499" s="106"/>
      <c r="B499" s="103"/>
      <c r="C499" s="44" t="s">
        <v>21</v>
      </c>
      <c r="D499" s="37">
        <v>0</v>
      </c>
      <c r="E499" s="37">
        <v>0</v>
      </c>
      <c r="F499" s="37">
        <v>0</v>
      </c>
      <c r="G499" s="37">
        <v>0</v>
      </c>
      <c r="H499" s="37">
        <v>0</v>
      </c>
      <c r="I499" s="37">
        <v>0</v>
      </c>
      <c r="J499" s="37">
        <v>0</v>
      </c>
      <c r="K499" s="37">
        <v>0</v>
      </c>
    </row>
    <row r="500" spans="1:11" ht="45">
      <c r="A500" s="107"/>
      <c r="B500" s="104"/>
      <c r="C500" s="44" t="s">
        <v>22</v>
      </c>
      <c r="D500" s="37">
        <v>0</v>
      </c>
      <c r="E500" s="37">
        <v>0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</row>
    <row r="501" spans="1:11" ht="15" customHeight="1">
      <c r="A501" s="105" t="s">
        <v>211</v>
      </c>
      <c r="B501" s="102" t="s">
        <v>210</v>
      </c>
      <c r="C501" s="44" t="s">
        <v>141</v>
      </c>
      <c r="D501" s="37">
        <f>D502+D504+D506+D507</f>
        <v>63121.4</v>
      </c>
      <c r="E501" s="37">
        <f t="shared" ref="E501:H501" si="49">E502+E504+E506+E507</f>
        <v>63121.4</v>
      </c>
      <c r="F501" s="37">
        <f t="shared" si="49"/>
        <v>63121.4</v>
      </c>
      <c r="G501" s="37">
        <f t="shared" si="49"/>
        <v>0</v>
      </c>
      <c r="H501" s="37">
        <f t="shared" si="49"/>
        <v>0</v>
      </c>
      <c r="I501" s="35">
        <f>G501/D501*100</f>
        <v>0</v>
      </c>
      <c r="J501" s="35">
        <f>G501/E501*100</f>
        <v>0</v>
      </c>
      <c r="K501" s="35">
        <f>G501/F501*100</f>
        <v>0</v>
      </c>
    </row>
    <row r="502" spans="1:11" ht="30">
      <c r="A502" s="106"/>
      <c r="B502" s="103"/>
      <c r="C502" s="44" t="s">
        <v>19</v>
      </c>
      <c r="D502" s="37">
        <v>1262.4000000000001</v>
      </c>
      <c r="E502" s="37">
        <v>1262.4000000000001</v>
      </c>
      <c r="F502" s="37">
        <v>1262.4000000000001</v>
      </c>
      <c r="G502" s="37">
        <v>0</v>
      </c>
      <c r="H502" s="37">
        <v>0</v>
      </c>
      <c r="I502" s="41">
        <f>G502/D502*100</f>
        <v>0</v>
      </c>
      <c r="J502" s="41">
        <f>G502/E502*100</f>
        <v>0</v>
      </c>
      <c r="K502" s="41">
        <f>G502/F502*100</f>
        <v>0</v>
      </c>
    </row>
    <row r="503" spans="1:11" ht="15" customHeight="1">
      <c r="A503" s="106"/>
      <c r="B503" s="103"/>
      <c r="C503" s="45" t="s">
        <v>142</v>
      </c>
      <c r="D503" s="37">
        <f>D502</f>
        <v>1262.4000000000001</v>
      </c>
      <c r="E503" s="37">
        <f>E502</f>
        <v>1262.4000000000001</v>
      </c>
      <c r="F503" s="37">
        <f>F502</f>
        <v>1262.4000000000001</v>
      </c>
      <c r="G503" s="37">
        <f>G502</f>
        <v>0</v>
      </c>
      <c r="H503" s="37">
        <f>H502</f>
        <v>0</v>
      </c>
      <c r="I503" s="41">
        <f>G503/D503*100</f>
        <v>0</v>
      </c>
      <c r="J503" s="41">
        <f>G503/E503*100</f>
        <v>0</v>
      </c>
      <c r="K503" s="41">
        <f>G503/F503*100</f>
        <v>0</v>
      </c>
    </row>
    <row r="504" spans="1:11" ht="45">
      <c r="A504" s="106"/>
      <c r="B504" s="103"/>
      <c r="C504" s="44" t="s">
        <v>35</v>
      </c>
      <c r="D504" s="37">
        <v>61859</v>
      </c>
      <c r="E504" s="37">
        <v>61859</v>
      </c>
      <c r="F504" s="37">
        <v>61859</v>
      </c>
      <c r="G504" s="37">
        <v>0</v>
      </c>
      <c r="H504" s="37">
        <v>0</v>
      </c>
      <c r="I504" s="35">
        <f>G504/D504*100</f>
        <v>0</v>
      </c>
      <c r="J504" s="35">
        <f>G504/E504*100</f>
        <v>0</v>
      </c>
      <c r="K504" s="35">
        <f>G504/F504*100</f>
        <v>0</v>
      </c>
    </row>
    <row r="505" spans="1:11" ht="75">
      <c r="A505" s="106"/>
      <c r="B505" s="103"/>
      <c r="C505" s="45" t="s">
        <v>143</v>
      </c>
      <c r="D505" s="37">
        <f>D504</f>
        <v>61859</v>
      </c>
      <c r="E505" s="37">
        <f>E504</f>
        <v>61859</v>
      </c>
      <c r="F505" s="37">
        <f>F504</f>
        <v>61859</v>
      </c>
      <c r="G505" s="37">
        <f>G504</f>
        <v>0</v>
      </c>
      <c r="H505" s="37">
        <f>H504</f>
        <v>0</v>
      </c>
      <c r="I505" s="35">
        <f>G505/D505*100</f>
        <v>0</v>
      </c>
      <c r="J505" s="35">
        <f>G505/E505*100</f>
        <v>0</v>
      </c>
      <c r="K505" s="35">
        <f>G505/F505*100</f>
        <v>0</v>
      </c>
    </row>
    <row r="506" spans="1:11" ht="45">
      <c r="A506" s="106"/>
      <c r="B506" s="103"/>
      <c r="C506" s="44" t="s">
        <v>21</v>
      </c>
      <c r="D506" s="37">
        <v>0</v>
      </c>
      <c r="E506" s="37">
        <v>0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</row>
    <row r="507" spans="1:11" ht="45">
      <c r="A507" s="107"/>
      <c r="B507" s="104"/>
      <c r="C507" s="44" t="s">
        <v>22</v>
      </c>
      <c r="D507" s="37">
        <v>0</v>
      </c>
      <c r="E507" s="37">
        <v>0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</row>
    <row r="508" spans="1:11" ht="15" customHeight="1">
      <c r="A508" s="105" t="s">
        <v>212</v>
      </c>
      <c r="B508" s="102" t="s">
        <v>210</v>
      </c>
      <c r="C508" s="44" t="s">
        <v>141</v>
      </c>
      <c r="D508" s="37">
        <f>D509+D511+D513+D514</f>
        <v>13318.1</v>
      </c>
      <c r="E508" s="37">
        <f t="shared" ref="E508:H508" si="50">E509+E511+E513+E514</f>
        <v>15318.1</v>
      </c>
      <c r="F508" s="37">
        <f t="shared" si="50"/>
        <v>13318.1</v>
      </c>
      <c r="G508" s="37">
        <f t="shared" si="50"/>
        <v>12082.2</v>
      </c>
      <c r="H508" s="37">
        <f t="shared" si="50"/>
        <v>12082.2</v>
      </c>
      <c r="I508" s="35">
        <f>G508/D508*100</f>
        <v>90.720147768825882</v>
      </c>
      <c r="J508" s="35">
        <f>G508/E508*100</f>
        <v>78.875317434929926</v>
      </c>
      <c r="K508" s="35">
        <f>G508/F508*100</f>
        <v>90.720147768825882</v>
      </c>
    </row>
    <row r="509" spans="1:11" ht="30">
      <c r="A509" s="106"/>
      <c r="B509" s="103"/>
      <c r="C509" s="44" t="s">
        <v>19</v>
      </c>
      <c r="D509" s="37">
        <v>13318.1</v>
      </c>
      <c r="E509" s="37">
        <v>15318.1</v>
      </c>
      <c r="F509" s="37">
        <v>13318.1</v>
      </c>
      <c r="G509" s="37">
        <v>12082.2</v>
      </c>
      <c r="H509" s="37">
        <v>12082.2</v>
      </c>
      <c r="I509" s="41">
        <f>G509/D509*100</f>
        <v>90.720147768825882</v>
      </c>
      <c r="J509" s="41">
        <f>G509/E509*100</f>
        <v>78.875317434929926</v>
      </c>
      <c r="K509" s="41">
        <f>G509/F509*100</f>
        <v>90.720147768825882</v>
      </c>
    </row>
    <row r="510" spans="1:11" ht="15" customHeight="1">
      <c r="A510" s="106"/>
      <c r="B510" s="103"/>
      <c r="C510" s="45" t="s">
        <v>142</v>
      </c>
      <c r="D510" s="37">
        <v>0</v>
      </c>
      <c r="E510" s="37">
        <v>0</v>
      </c>
      <c r="F510" s="37">
        <v>0</v>
      </c>
      <c r="G510" s="37">
        <v>0</v>
      </c>
      <c r="H510" s="37">
        <v>0</v>
      </c>
      <c r="I510" s="41" t="e">
        <f>G510/D510*100</f>
        <v>#DIV/0!</v>
      </c>
      <c r="J510" s="41" t="e">
        <f>G510/E510*100</f>
        <v>#DIV/0!</v>
      </c>
      <c r="K510" s="41" t="e">
        <f>G510/F510*100</f>
        <v>#DIV/0!</v>
      </c>
    </row>
    <row r="511" spans="1:11" ht="45">
      <c r="A511" s="106"/>
      <c r="B511" s="103"/>
      <c r="C511" s="44" t="s">
        <v>35</v>
      </c>
      <c r="D511" s="37">
        <v>0</v>
      </c>
      <c r="E511" s="37">
        <v>0</v>
      </c>
      <c r="F511" s="37">
        <v>0</v>
      </c>
      <c r="G511" s="37">
        <v>0</v>
      </c>
      <c r="H511" s="37">
        <v>0</v>
      </c>
      <c r="I511" s="35" t="e">
        <f>G511/D511*100</f>
        <v>#DIV/0!</v>
      </c>
      <c r="J511" s="35" t="e">
        <f>G511/E511*100</f>
        <v>#DIV/0!</v>
      </c>
      <c r="K511" s="35" t="e">
        <f>G511/F511*100</f>
        <v>#DIV/0!</v>
      </c>
    </row>
    <row r="512" spans="1:11" ht="75">
      <c r="A512" s="106"/>
      <c r="B512" s="103"/>
      <c r="C512" s="45" t="s">
        <v>143</v>
      </c>
      <c r="D512" s="37">
        <f>D511</f>
        <v>0</v>
      </c>
      <c r="E512" s="37">
        <f>E511</f>
        <v>0</v>
      </c>
      <c r="F512" s="37">
        <f>F511</f>
        <v>0</v>
      </c>
      <c r="G512" s="37">
        <f>G511</f>
        <v>0</v>
      </c>
      <c r="H512" s="37">
        <f>H511</f>
        <v>0</v>
      </c>
      <c r="I512" s="35" t="e">
        <f>G512/D512*100</f>
        <v>#DIV/0!</v>
      </c>
      <c r="J512" s="35" t="e">
        <f>G512/E512*100</f>
        <v>#DIV/0!</v>
      </c>
      <c r="K512" s="35" t="e">
        <f>G512/F512*100</f>
        <v>#DIV/0!</v>
      </c>
    </row>
    <row r="513" spans="1:11" ht="45">
      <c r="A513" s="106"/>
      <c r="B513" s="103"/>
      <c r="C513" s="44" t="s">
        <v>21</v>
      </c>
      <c r="D513" s="37">
        <v>0</v>
      </c>
      <c r="E513" s="37">
        <v>0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</row>
    <row r="514" spans="1:11" ht="45">
      <c r="A514" s="107"/>
      <c r="B514" s="104"/>
      <c r="C514" s="44" t="s">
        <v>22</v>
      </c>
      <c r="D514" s="37">
        <v>0</v>
      </c>
      <c r="E514" s="37">
        <v>0</v>
      </c>
      <c r="F514" s="37">
        <v>0</v>
      </c>
      <c r="G514" s="37">
        <v>0</v>
      </c>
      <c r="H514" s="37">
        <v>0</v>
      </c>
      <c r="I514" s="37">
        <v>0</v>
      </c>
      <c r="J514" s="37">
        <v>0</v>
      </c>
      <c r="K514" s="37">
        <v>0</v>
      </c>
    </row>
    <row r="515" spans="1:11" ht="15" customHeight="1">
      <c r="A515" s="117" t="s">
        <v>213</v>
      </c>
      <c r="B515" s="102" t="s">
        <v>210</v>
      </c>
      <c r="C515" s="44" t="s">
        <v>141</v>
      </c>
      <c r="D515" s="37">
        <f>D516+D518+D520+D521</f>
        <v>1000</v>
      </c>
      <c r="E515" s="37">
        <f t="shared" ref="E515:H515" si="51">E516+E518+E520+E521</f>
        <v>1000</v>
      </c>
      <c r="F515" s="37">
        <f t="shared" si="51"/>
        <v>1000</v>
      </c>
      <c r="G515" s="37">
        <f t="shared" si="51"/>
        <v>0</v>
      </c>
      <c r="H515" s="37">
        <f t="shared" si="51"/>
        <v>0</v>
      </c>
      <c r="I515" s="35">
        <f>G515/D515*100</f>
        <v>0</v>
      </c>
      <c r="J515" s="35">
        <f>G515/E515*100</f>
        <v>0</v>
      </c>
      <c r="K515" s="35">
        <f>G515/F515*100</f>
        <v>0</v>
      </c>
    </row>
    <row r="516" spans="1:11" ht="30">
      <c r="A516" s="118"/>
      <c r="B516" s="103"/>
      <c r="C516" s="44" t="s">
        <v>19</v>
      </c>
      <c r="D516" s="37">
        <v>1000</v>
      </c>
      <c r="E516" s="37">
        <v>1000</v>
      </c>
      <c r="F516" s="37">
        <v>1000</v>
      </c>
      <c r="G516" s="37">
        <v>0</v>
      </c>
      <c r="H516" s="37">
        <v>0</v>
      </c>
      <c r="I516" s="41">
        <f>G516/D516*100</f>
        <v>0</v>
      </c>
      <c r="J516" s="41">
        <f>G516/E516*100</f>
        <v>0</v>
      </c>
      <c r="K516" s="41">
        <f>G516/F516*100</f>
        <v>0</v>
      </c>
    </row>
    <row r="517" spans="1:11" ht="15" customHeight="1">
      <c r="A517" s="118"/>
      <c r="B517" s="103"/>
      <c r="C517" s="45" t="s">
        <v>142</v>
      </c>
      <c r="D517" s="37">
        <v>0</v>
      </c>
      <c r="E517" s="37">
        <v>0</v>
      </c>
      <c r="F517" s="37">
        <v>0</v>
      </c>
      <c r="G517" s="37">
        <f>G516</f>
        <v>0</v>
      </c>
      <c r="H517" s="37">
        <f>H516</f>
        <v>0</v>
      </c>
      <c r="I517" s="41" t="e">
        <f>G517/D517*100</f>
        <v>#DIV/0!</v>
      </c>
      <c r="J517" s="41" t="e">
        <f>G517/E517*100</f>
        <v>#DIV/0!</v>
      </c>
      <c r="K517" s="41" t="e">
        <f>G517/F517*100</f>
        <v>#DIV/0!</v>
      </c>
    </row>
    <row r="518" spans="1:11" ht="45">
      <c r="A518" s="118"/>
      <c r="B518" s="103"/>
      <c r="C518" s="44" t="s">
        <v>35</v>
      </c>
      <c r="D518" s="37">
        <v>0</v>
      </c>
      <c r="E518" s="37">
        <v>0</v>
      </c>
      <c r="F518" s="37">
        <v>0</v>
      </c>
      <c r="G518" s="37">
        <v>0</v>
      </c>
      <c r="H518" s="37">
        <v>0</v>
      </c>
      <c r="I518" s="35" t="e">
        <f>G518/D518*100</f>
        <v>#DIV/0!</v>
      </c>
      <c r="J518" s="35" t="e">
        <f>G518/E518*100</f>
        <v>#DIV/0!</v>
      </c>
      <c r="K518" s="35" t="e">
        <f>G518/F518*100</f>
        <v>#DIV/0!</v>
      </c>
    </row>
    <row r="519" spans="1:11" ht="75">
      <c r="A519" s="118"/>
      <c r="B519" s="103"/>
      <c r="C519" s="45" t="s">
        <v>143</v>
      </c>
      <c r="D519" s="37">
        <f>D518</f>
        <v>0</v>
      </c>
      <c r="E519" s="37">
        <f>E518</f>
        <v>0</v>
      </c>
      <c r="F519" s="37">
        <f>F518</f>
        <v>0</v>
      </c>
      <c r="G519" s="37">
        <f>G518</f>
        <v>0</v>
      </c>
      <c r="H519" s="37">
        <f>H518</f>
        <v>0</v>
      </c>
      <c r="I519" s="35" t="e">
        <f>G519/D519*100</f>
        <v>#DIV/0!</v>
      </c>
      <c r="J519" s="35" t="e">
        <f>G519/E519*100</f>
        <v>#DIV/0!</v>
      </c>
      <c r="K519" s="35" t="e">
        <f>G519/F519*100</f>
        <v>#DIV/0!</v>
      </c>
    </row>
    <row r="520" spans="1:11" ht="45">
      <c r="A520" s="118"/>
      <c r="B520" s="103"/>
      <c r="C520" s="44" t="s">
        <v>21</v>
      </c>
      <c r="D520" s="37">
        <v>0</v>
      </c>
      <c r="E520" s="37">
        <v>0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</row>
    <row r="521" spans="1:11" ht="45">
      <c r="A521" s="119"/>
      <c r="B521" s="104"/>
      <c r="C521" s="44" t="s">
        <v>22</v>
      </c>
      <c r="D521" s="37">
        <v>0</v>
      </c>
      <c r="E521" s="37">
        <v>0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</row>
    <row r="522" spans="1:11" ht="15" customHeight="1">
      <c r="A522" s="170" t="s">
        <v>214</v>
      </c>
      <c r="B522" s="102" t="s">
        <v>215</v>
      </c>
      <c r="C522" s="32" t="s">
        <v>141</v>
      </c>
      <c r="D522" s="34">
        <f>D523+D527+D528</f>
        <v>3936.5</v>
      </c>
      <c r="E522" s="34">
        <f>E523+E527+E528</f>
        <v>3936.5</v>
      </c>
      <c r="F522" s="34">
        <f>F523+F527+F528</f>
        <v>725</v>
      </c>
      <c r="G522" s="34">
        <f>G523+G527+G528</f>
        <v>362.1</v>
      </c>
      <c r="H522" s="34">
        <f>H523+H527+H528</f>
        <v>362.1</v>
      </c>
      <c r="I522" s="35">
        <f>G522/D522*100</f>
        <v>9.1985266099326815</v>
      </c>
      <c r="J522" s="35">
        <f>G522/E522*100</f>
        <v>9.1985266099326815</v>
      </c>
      <c r="K522" s="35">
        <f>G522/F522*100</f>
        <v>49.944827586206905</v>
      </c>
    </row>
    <row r="523" spans="1:11" ht="30">
      <c r="A523" s="171"/>
      <c r="B523" s="103"/>
      <c r="C523" s="36" t="s">
        <v>19</v>
      </c>
      <c r="D523" s="37">
        <f>D530</f>
        <v>3936.5</v>
      </c>
      <c r="E523" s="37">
        <f>E530</f>
        <v>3936.5</v>
      </c>
      <c r="F523" s="37">
        <f>F530</f>
        <v>725</v>
      </c>
      <c r="G523" s="37">
        <f>G530</f>
        <v>362.1</v>
      </c>
      <c r="H523" s="37">
        <f>H530</f>
        <v>362.1</v>
      </c>
      <c r="I523" s="41">
        <f>G523/D523*100</f>
        <v>9.1985266099326815</v>
      </c>
      <c r="J523" s="41">
        <f>G523/E523*100</f>
        <v>9.1985266099326815</v>
      </c>
      <c r="K523" s="41">
        <f>G523/F523*100</f>
        <v>49.944827586206905</v>
      </c>
    </row>
    <row r="524" spans="1:11" ht="15" customHeight="1">
      <c r="A524" s="171"/>
      <c r="B524" s="103"/>
      <c r="C524" s="38" t="s">
        <v>142</v>
      </c>
      <c r="D524" s="37">
        <v>0</v>
      </c>
      <c r="E524" s="37">
        <v>0</v>
      </c>
      <c r="F524" s="37">
        <v>0</v>
      </c>
      <c r="G524" s="37">
        <v>0</v>
      </c>
      <c r="H524" s="37">
        <v>0</v>
      </c>
      <c r="I524" s="37">
        <v>0</v>
      </c>
      <c r="J524" s="37">
        <v>0</v>
      </c>
      <c r="K524" s="37">
        <v>0</v>
      </c>
    </row>
    <row r="525" spans="1:11" ht="45">
      <c r="A525" s="171"/>
      <c r="B525" s="103"/>
      <c r="C525" s="36" t="s">
        <v>35</v>
      </c>
      <c r="D525" s="37">
        <v>0</v>
      </c>
      <c r="E525" s="37">
        <v>0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</row>
    <row r="526" spans="1:11" ht="75">
      <c r="A526" s="171"/>
      <c r="B526" s="103"/>
      <c r="C526" s="38" t="s">
        <v>143</v>
      </c>
      <c r="D526" s="37">
        <v>0</v>
      </c>
      <c r="E526" s="37">
        <v>0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</row>
    <row r="527" spans="1:11" ht="45">
      <c r="A527" s="171"/>
      <c r="B527" s="103"/>
      <c r="C527" s="36" t="s">
        <v>21</v>
      </c>
      <c r="D527" s="37">
        <f t="shared" ref="D527:H528" si="52">D534</f>
        <v>0</v>
      </c>
      <c r="E527" s="37">
        <f t="shared" si="52"/>
        <v>0</v>
      </c>
      <c r="F527" s="37">
        <f t="shared" si="52"/>
        <v>0</v>
      </c>
      <c r="G527" s="37">
        <f t="shared" si="52"/>
        <v>0</v>
      </c>
      <c r="H527" s="37">
        <f t="shared" si="52"/>
        <v>0</v>
      </c>
      <c r="I527" s="35">
        <v>0</v>
      </c>
      <c r="J527" s="35">
        <v>0</v>
      </c>
      <c r="K527" s="35">
        <v>0</v>
      </c>
    </row>
    <row r="528" spans="1:11" ht="45">
      <c r="A528" s="172"/>
      <c r="B528" s="104"/>
      <c r="C528" s="36" t="s">
        <v>22</v>
      </c>
      <c r="D528" s="37">
        <f t="shared" si="52"/>
        <v>0</v>
      </c>
      <c r="E528" s="37">
        <f t="shared" si="52"/>
        <v>0</v>
      </c>
      <c r="F528" s="37">
        <f t="shared" si="52"/>
        <v>0</v>
      </c>
      <c r="G528" s="37">
        <f t="shared" si="52"/>
        <v>0</v>
      </c>
      <c r="H528" s="37">
        <f t="shared" si="52"/>
        <v>0</v>
      </c>
      <c r="I528" s="35">
        <v>0</v>
      </c>
      <c r="J528" s="35">
        <v>0</v>
      </c>
      <c r="K528" s="35">
        <v>0</v>
      </c>
    </row>
    <row r="529" spans="1:11" ht="15" customHeight="1">
      <c r="A529" s="170" t="s">
        <v>216</v>
      </c>
      <c r="B529" s="102" t="s">
        <v>215</v>
      </c>
      <c r="C529" s="32" t="s">
        <v>141</v>
      </c>
      <c r="D529" s="34">
        <f>D530+D534+D535</f>
        <v>3936.5</v>
      </c>
      <c r="E529" s="34">
        <f>E530+E534+E535</f>
        <v>3936.5</v>
      </c>
      <c r="F529" s="34">
        <f>F530+F534+F535</f>
        <v>725</v>
      </c>
      <c r="G529" s="34">
        <f>G530+G534+G535</f>
        <v>362.1</v>
      </c>
      <c r="H529" s="34">
        <f>H530+H534+H535</f>
        <v>362.1</v>
      </c>
      <c r="I529" s="35">
        <f>G529/D529*100</f>
        <v>9.1985266099326815</v>
      </c>
      <c r="J529" s="35">
        <f>G529/E529*100</f>
        <v>9.1985266099326815</v>
      </c>
      <c r="K529" s="35">
        <f>G529/F529*100</f>
        <v>49.944827586206905</v>
      </c>
    </row>
    <row r="530" spans="1:11" ht="30">
      <c r="A530" s="171"/>
      <c r="B530" s="103"/>
      <c r="C530" s="36" t="s">
        <v>19</v>
      </c>
      <c r="D530" s="37">
        <f>D537+D544+D558+D565+D572+D551</f>
        <v>3936.5</v>
      </c>
      <c r="E530" s="37">
        <f t="shared" ref="E530:K530" si="53">E537+E544+E558+E565+E572+E551</f>
        <v>3936.5</v>
      </c>
      <c r="F530" s="37">
        <f t="shared" si="53"/>
        <v>725</v>
      </c>
      <c r="G530" s="37">
        <f t="shared" si="53"/>
        <v>362.1</v>
      </c>
      <c r="H530" s="37">
        <f t="shared" si="53"/>
        <v>362.1</v>
      </c>
      <c r="I530" s="37">
        <f t="shared" si="53"/>
        <v>35.919214522103331</v>
      </c>
      <c r="J530" s="37">
        <f t="shared" si="53"/>
        <v>35.919214522103331</v>
      </c>
      <c r="K530" s="37" t="e">
        <f t="shared" si="53"/>
        <v>#DIV/0!</v>
      </c>
    </row>
    <row r="531" spans="1:11" ht="15" customHeight="1">
      <c r="A531" s="171"/>
      <c r="B531" s="103"/>
      <c r="C531" s="38" t="s">
        <v>142</v>
      </c>
      <c r="D531" s="37">
        <v>0</v>
      </c>
      <c r="E531" s="37">
        <v>0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</row>
    <row r="532" spans="1:11" ht="45">
      <c r="A532" s="171"/>
      <c r="B532" s="103"/>
      <c r="C532" s="36" t="s">
        <v>35</v>
      </c>
      <c r="D532" s="37">
        <v>0</v>
      </c>
      <c r="E532" s="37">
        <v>0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</row>
    <row r="533" spans="1:11" ht="75">
      <c r="A533" s="171"/>
      <c r="B533" s="103"/>
      <c r="C533" s="38" t="s">
        <v>143</v>
      </c>
      <c r="D533" s="37">
        <v>0</v>
      </c>
      <c r="E533" s="37">
        <v>0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</row>
    <row r="534" spans="1:11" ht="45">
      <c r="A534" s="171"/>
      <c r="B534" s="103"/>
      <c r="C534" s="36" t="s">
        <v>21</v>
      </c>
      <c r="D534" s="37">
        <v>0</v>
      </c>
      <c r="E534" s="37">
        <v>0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</row>
    <row r="535" spans="1:11" ht="45">
      <c r="A535" s="172"/>
      <c r="B535" s="104"/>
      <c r="C535" s="36" t="s">
        <v>22</v>
      </c>
      <c r="D535" s="37">
        <v>0</v>
      </c>
      <c r="E535" s="37">
        <v>0</v>
      </c>
      <c r="F535" s="37">
        <v>0</v>
      </c>
      <c r="G535" s="37">
        <v>0</v>
      </c>
      <c r="H535" s="37">
        <v>0</v>
      </c>
      <c r="I535" s="35">
        <v>0</v>
      </c>
      <c r="J535" s="35">
        <v>0</v>
      </c>
      <c r="K535" s="35">
        <v>0</v>
      </c>
    </row>
    <row r="536" spans="1:11" ht="15" customHeight="1">
      <c r="A536" s="117" t="s">
        <v>217</v>
      </c>
      <c r="B536" s="102" t="s">
        <v>215</v>
      </c>
      <c r="C536" s="32" t="s">
        <v>141</v>
      </c>
      <c r="D536" s="34">
        <f>D537+D541+D542</f>
        <v>860</v>
      </c>
      <c r="E536" s="34">
        <f>E537+E541+E542</f>
        <v>860</v>
      </c>
      <c r="F536" s="34">
        <f>F537+F541+F542</f>
        <v>297</v>
      </c>
      <c r="G536" s="34">
        <f>G537+G541+G542</f>
        <v>204.1</v>
      </c>
      <c r="H536" s="34">
        <f>H537+H541+H542</f>
        <v>204.1</v>
      </c>
      <c r="I536" s="35">
        <f>G536/D536*100</f>
        <v>23.732558139534881</v>
      </c>
      <c r="J536" s="35">
        <f>G536/E536*100</f>
        <v>23.732558139534881</v>
      </c>
      <c r="K536" s="35">
        <f>G536/F536*100</f>
        <v>68.720538720538713</v>
      </c>
    </row>
    <row r="537" spans="1:11" ht="30">
      <c r="A537" s="118"/>
      <c r="B537" s="103"/>
      <c r="C537" s="36" t="s">
        <v>19</v>
      </c>
      <c r="D537" s="37">
        <v>860</v>
      </c>
      <c r="E537" s="37">
        <v>860</v>
      </c>
      <c r="F537" s="37">
        <f>204.1+92.9</f>
        <v>297</v>
      </c>
      <c r="G537" s="37">
        <v>204.1</v>
      </c>
      <c r="H537" s="37">
        <v>204.1</v>
      </c>
      <c r="I537" s="41">
        <f>G537/D537*100</f>
        <v>23.732558139534881</v>
      </c>
      <c r="J537" s="41">
        <f>G537/E537*100</f>
        <v>23.732558139534881</v>
      </c>
      <c r="K537" s="41">
        <f>G537/F537*100</f>
        <v>68.720538720538713</v>
      </c>
    </row>
    <row r="538" spans="1:11" ht="15" customHeight="1">
      <c r="A538" s="118"/>
      <c r="B538" s="103"/>
      <c r="C538" s="38" t="s">
        <v>142</v>
      </c>
      <c r="D538" s="37">
        <v>0</v>
      </c>
      <c r="E538" s="37">
        <v>0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</row>
    <row r="539" spans="1:11" ht="45">
      <c r="A539" s="118"/>
      <c r="B539" s="103"/>
      <c r="C539" s="36" t="s">
        <v>35</v>
      </c>
      <c r="D539" s="37">
        <v>0</v>
      </c>
      <c r="E539" s="37">
        <v>0</v>
      </c>
      <c r="F539" s="37">
        <v>0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</row>
    <row r="540" spans="1:11" ht="75">
      <c r="A540" s="118"/>
      <c r="B540" s="103"/>
      <c r="C540" s="38" t="s">
        <v>143</v>
      </c>
      <c r="D540" s="37">
        <v>0</v>
      </c>
      <c r="E540" s="37">
        <v>0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37">
        <v>0</v>
      </c>
    </row>
    <row r="541" spans="1:11" ht="45">
      <c r="A541" s="118"/>
      <c r="B541" s="103"/>
      <c r="C541" s="36" t="s">
        <v>21</v>
      </c>
      <c r="D541" s="37">
        <v>0</v>
      </c>
      <c r="E541" s="37">
        <v>0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</row>
    <row r="542" spans="1:11" ht="45">
      <c r="A542" s="119"/>
      <c r="B542" s="104"/>
      <c r="C542" s="36" t="s">
        <v>22</v>
      </c>
      <c r="D542" s="37">
        <v>0</v>
      </c>
      <c r="E542" s="37">
        <v>0</v>
      </c>
      <c r="F542" s="37">
        <v>0</v>
      </c>
      <c r="G542" s="37">
        <v>0</v>
      </c>
      <c r="H542" s="37">
        <v>0</v>
      </c>
      <c r="I542" s="37">
        <v>0</v>
      </c>
      <c r="J542" s="37">
        <v>0</v>
      </c>
      <c r="K542" s="37">
        <v>0</v>
      </c>
    </row>
    <row r="543" spans="1:11" ht="15" customHeight="1">
      <c r="A543" s="117" t="s">
        <v>218</v>
      </c>
      <c r="B543" s="102" t="s">
        <v>215</v>
      </c>
      <c r="C543" s="36" t="s">
        <v>141</v>
      </c>
      <c r="D543" s="37">
        <f>D544+D548+D549</f>
        <v>270</v>
      </c>
      <c r="E543" s="37">
        <f>E544+E548+E549</f>
        <v>270</v>
      </c>
      <c r="F543" s="37">
        <f>F544+F548+F549</f>
        <v>270</v>
      </c>
      <c r="G543" s="37">
        <f>G544+G548+G549</f>
        <v>0</v>
      </c>
      <c r="H543" s="37">
        <f>H544+H548+H549</f>
        <v>0</v>
      </c>
      <c r="I543" s="35">
        <f>G543/D543*100</f>
        <v>0</v>
      </c>
      <c r="J543" s="35">
        <f>G543/E543*100</f>
        <v>0</v>
      </c>
      <c r="K543" s="35">
        <f>G543/F543*100</f>
        <v>0</v>
      </c>
    </row>
    <row r="544" spans="1:11" ht="30">
      <c r="A544" s="118"/>
      <c r="B544" s="103"/>
      <c r="C544" s="36" t="s">
        <v>19</v>
      </c>
      <c r="D544" s="37">
        <v>270</v>
      </c>
      <c r="E544" s="37">
        <v>270</v>
      </c>
      <c r="F544" s="37">
        <v>270</v>
      </c>
      <c r="G544" s="37">
        <v>0</v>
      </c>
      <c r="H544" s="37">
        <v>0</v>
      </c>
      <c r="I544" s="41">
        <f>G544/D544*100</f>
        <v>0</v>
      </c>
      <c r="J544" s="41">
        <f>G544/E544*100</f>
        <v>0</v>
      </c>
      <c r="K544" s="41">
        <f>G544/F544*100</f>
        <v>0</v>
      </c>
    </row>
    <row r="545" spans="1:11" ht="15" customHeight="1">
      <c r="A545" s="118"/>
      <c r="B545" s="103"/>
      <c r="C545" s="38" t="s">
        <v>142</v>
      </c>
      <c r="D545" s="37">
        <v>0</v>
      </c>
      <c r="E545" s="37">
        <v>0</v>
      </c>
      <c r="F545" s="37">
        <v>0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</row>
    <row r="546" spans="1:11" ht="45">
      <c r="A546" s="118"/>
      <c r="B546" s="103"/>
      <c r="C546" s="36" t="s">
        <v>35</v>
      </c>
      <c r="D546" s="37">
        <v>0</v>
      </c>
      <c r="E546" s="37">
        <v>0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</row>
    <row r="547" spans="1:11" ht="75">
      <c r="A547" s="118"/>
      <c r="B547" s="103"/>
      <c r="C547" s="38" t="s">
        <v>143</v>
      </c>
      <c r="D547" s="37">
        <v>0</v>
      </c>
      <c r="E547" s="37">
        <v>0</v>
      </c>
      <c r="F547" s="37">
        <v>0</v>
      </c>
      <c r="G547" s="37">
        <v>0</v>
      </c>
      <c r="H547" s="37">
        <v>0</v>
      </c>
      <c r="I547" s="37">
        <v>0</v>
      </c>
      <c r="J547" s="37">
        <v>0</v>
      </c>
      <c r="K547" s="37">
        <v>0</v>
      </c>
    </row>
    <row r="548" spans="1:11" ht="45">
      <c r="A548" s="118"/>
      <c r="B548" s="103"/>
      <c r="C548" s="36" t="s">
        <v>21</v>
      </c>
      <c r="D548" s="37">
        <v>0</v>
      </c>
      <c r="E548" s="37">
        <v>0</v>
      </c>
      <c r="F548" s="37">
        <v>0</v>
      </c>
      <c r="G548" s="37">
        <v>0</v>
      </c>
      <c r="H548" s="37">
        <v>0</v>
      </c>
      <c r="I548" s="37">
        <v>0</v>
      </c>
      <c r="J548" s="37">
        <v>0</v>
      </c>
      <c r="K548" s="37">
        <v>0</v>
      </c>
    </row>
    <row r="549" spans="1:11" ht="45">
      <c r="A549" s="119"/>
      <c r="B549" s="104"/>
      <c r="C549" s="36" t="s">
        <v>22</v>
      </c>
      <c r="D549" s="37">
        <v>0</v>
      </c>
      <c r="E549" s="37">
        <v>0</v>
      </c>
      <c r="F549" s="37">
        <v>0</v>
      </c>
      <c r="G549" s="37">
        <v>0</v>
      </c>
      <c r="H549" s="37">
        <v>0</v>
      </c>
      <c r="I549" s="37">
        <v>0</v>
      </c>
      <c r="J549" s="37">
        <v>0</v>
      </c>
      <c r="K549" s="37">
        <v>0</v>
      </c>
    </row>
    <row r="550" spans="1:11" ht="15" customHeight="1">
      <c r="A550" s="117" t="s">
        <v>219</v>
      </c>
      <c r="B550" s="102" t="s">
        <v>215</v>
      </c>
      <c r="C550" s="36" t="s">
        <v>141</v>
      </c>
      <c r="D550" s="37">
        <f>D551+D555+D556</f>
        <v>1050</v>
      </c>
      <c r="E550" s="37">
        <f>E551+E555+E556</f>
        <v>1050</v>
      </c>
      <c r="F550" s="37">
        <f>F551+F555+F556</f>
        <v>0</v>
      </c>
      <c r="G550" s="37">
        <f>G551+G555+G556</f>
        <v>0</v>
      </c>
      <c r="H550" s="37">
        <f>H551+H555+H556</f>
        <v>0</v>
      </c>
      <c r="I550" s="35">
        <f>G550/D550*100</f>
        <v>0</v>
      </c>
      <c r="J550" s="35">
        <f>G550/E550*100</f>
        <v>0</v>
      </c>
      <c r="K550" s="35" t="e">
        <f>G550/F550*100</f>
        <v>#DIV/0!</v>
      </c>
    </row>
    <row r="551" spans="1:11" ht="30">
      <c r="A551" s="118"/>
      <c r="B551" s="103"/>
      <c r="C551" s="36" t="s">
        <v>19</v>
      </c>
      <c r="D551" s="37">
        <v>1050</v>
      </c>
      <c r="E551" s="37">
        <v>1050</v>
      </c>
      <c r="F551" s="37">
        <v>0</v>
      </c>
      <c r="G551" s="37">
        <v>0</v>
      </c>
      <c r="H551" s="37">
        <v>0</v>
      </c>
      <c r="I551" s="41">
        <f>G551/D551*100</f>
        <v>0</v>
      </c>
      <c r="J551" s="41">
        <f>G551/E551*100</f>
        <v>0</v>
      </c>
      <c r="K551" s="41" t="e">
        <f>G551/F551*100</f>
        <v>#DIV/0!</v>
      </c>
    </row>
    <row r="552" spans="1:11" ht="15" customHeight="1">
      <c r="A552" s="118"/>
      <c r="B552" s="103"/>
      <c r="C552" s="38" t="s">
        <v>142</v>
      </c>
      <c r="D552" s="37">
        <v>0</v>
      </c>
      <c r="E552" s="37">
        <v>0</v>
      </c>
      <c r="F552" s="37">
        <v>0</v>
      </c>
      <c r="G552" s="37">
        <v>0</v>
      </c>
      <c r="H552" s="37">
        <v>0</v>
      </c>
      <c r="I552" s="37">
        <v>0</v>
      </c>
      <c r="J552" s="37">
        <v>0</v>
      </c>
      <c r="K552" s="37">
        <v>0</v>
      </c>
    </row>
    <row r="553" spans="1:11" ht="45">
      <c r="A553" s="118"/>
      <c r="B553" s="103"/>
      <c r="C553" s="36" t="s">
        <v>35</v>
      </c>
      <c r="D553" s="37">
        <v>0</v>
      </c>
      <c r="E553" s="37">
        <v>0</v>
      </c>
      <c r="F553" s="37">
        <v>0</v>
      </c>
      <c r="G553" s="37">
        <v>0</v>
      </c>
      <c r="H553" s="37">
        <v>0</v>
      </c>
      <c r="I553" s="37">
        <v>0</v>
      </c>
      <c r="J553" s="37">
        <v>0</v>
      </c>
      <c r="K553" s="37">
        <v>0</v>
      </c>
    </row>
    <row r="554" spans="1:11" ht="75">
      <c r="A554" s="118"/>
      <c r="B554" s="103"/>
      <c r="C554" s="38" t="s">
        <v>143</v>
      </c>
      <c r="D554" s="37">
        <v>0</v>
      </c>
      <c r="E554" s="37">
        <v>0</v>
      </c>
      <c r="F554" s="37">
        <v>0</v>
      </c>
      <c r="G554" s="37">
        <v>0</v>
      </c>
      <c r="H554" s="37">
        <v>0</v>
      </c>
      <c r="I554" s="37">
        <v>0</v>
      </c>
      <c r="J554" s="37">
        <v>0</v>
      </c>
      <c r="K554" s="37">
        <v>0</v>
      </c>
    </row>
    <row r="555" spans="1:11" ht="45">
      <c r="A555" s="118"/>
      <c r="B555" s="103"/>
      <c r="C555" s="36" t="s">
        <v>21</v>
      </c>
      <c r="D555" s="37">
        <v>0</v>
      </c>
      <c r="E555" s="37">
        <v>0</v>
      </c>
      <c r="F555" s="37">
        <v>0</v>
      </c>
      <c r="G555" s="37">
        <v>0</v>
      </c>
      <c r="H555" s="37">
        <v>0</v>
      </c>
      <c r="I555" s="37">
        <v>0</v>
      </c>
      <c r="J555" s="37">
        <v>0</v>
      </c>
      <c r="K555" s="37">
        <v>0</v>
      </c>
    </row>
    <row r="556" spans="1:11" ht="45">
      <c r="A556" s="119"/>
      <c r="B556" s="104"/>
      <c r="C556" s="36" t="s">
        <v>22</v>
      </c>
      <c r="D556" s="37">
        <v>0</v>
      </c>
      <c r="E556" s="37">
        <v>0</v>
      </c>
      <c r="F556" s="37">
        <v>0</v>
      </c>
      <c r="G556" s="37">
        <v>0</v>
      </c>
      <c r="H556" s="37">
        <v>0</v>
      </c>
      <c r="I556" s="37">
        <v>0</v>
      </c>
      <c r="J556" s="37">
        <v>0</v>
      </c>
      <c r="K556" s="37">
        <v>0</v>
      </c>
    </row>
    <row r="557" spans="1:11" ht="15" customHeight="1">
      <c r="A557" s="117" t="s">
        <v>220</v>
      </c>
      <c r="B557" s="102" t="s">
        <v>215</v>
      </c>
      <c r="C557" s="32" t="s">
        <v>141</v>
      </c>
      <c r="D557" s="34">
        <f>D558+D562+D563</f>
        <v>300</v>
      </c>
      <c r="E557" s="34">
        <f>E558+E562+E563</f>
        <v>300</v>
      </c>
      <c r="F557" s="34">
        <f>F558+F562+F563</f>
        <v>0</v>
      </c>
      <c r="G557" s="34">
        <f>G558+G562+G563</f>
        <v>0</v>
      </c>
      <c r="H557" s="34">
        <f>H558+H562+H563</f>
        <v>0</v>
      </c>
      <c r="I557" s="35">
        <v>0</v>
      </c>
      <c r="J557" s="35">
        <v>0</v>
      </c>
      <c r="K557" s="35">
        <v>0</v>
      </c>
    </row>
    <row r="558" spans="1:11" ht="30">
      <c r="A558" s="118"/>
      <c r="B558" s="103"/>
      <c r="C558" s="36" t="s">
        <v>19</v>
      </c>
      <c r="D558" s="37">
        <v>300</v>
      </c>
      <c r="E558" s="37">
        <v>300</v>
      </c>
      <c r="F558" s="37">
        <v>0</v>
      </c>
      <c r="G558" s="37">
        <v>0</v>
      </c>
      <c r="H558" s="37">
        <v>0</v>
      </c>
      <c r="I558" s="35">
        <v>0</v>
      </c>
      <c r="J558" s="35">
        <v>0</v>
      </c>
      <c r="K558" s="35">
        <v>0</v>
      </c>
    </row>
    <row r="559" spans="1:11" ht="15" customHeight="1">
      <c r="A559" s="118"/>
      <c r="B559" s="103"/>
      <c r="C559" s="38" t="s">
        <v>142</v>
      </c>
      <c r="D559" s="37">
        <v>0</v>
      </c>
      <c r="E559" s="37">
        <v>0</v>
      </c>
      <c r="F559" s="37">
        <v>0</v>
      </c>
      <c r="G559" s="37">
        <v>0</v>
      </c>
      <c r="H559" s="37">
        <v>0</v>
      </c>
      <c r="I559" s="37">
        <v>0</v>
      </c>
      <c r="J559" s="37">
        <v>0</v>
      </c>
      <c r="K559" s="37">
        <v>0</v>
      </c>
    </row>
    <row r="560" spans="1:11" ht="45">
      <c r="A560" s="118"/>
      <c r="B560" s="103"/>
      <c r="C560" s="36" t="s">
        <v>35</v>
      </c>
      <c r="D560" s="37">
        <v>0</v>
      </c>
      <c r="E560" s="37">
        <v>0</v>
      </c>
      <c r="F560" s="37">
        <v>0</v>
      </c>
      <c r="G560" s="37">
        <v>0</v>
      </c>
      <c r="H560" s="37">
        <v>0</v>
      </c>
      <c r="I560" s="37">
        <v>0</v>
      </c>
      <c r="J560" s="37">
        <v>0</v>
      </c>
      <c r="K560" s="37">
        <v>0</v>
      </c>
    </row>
    <row r="561" spans="1:11" ht="75">
      <c r="A561" s="118"/>
      <c r="B561" s="103"/>
      <c r="C561" s="38" t="s">
        <v>143</v>
      </c>
      <c r="D561" s="37">
        <v>0</v>
      </c>
      <c r="E561" s="37">
        <v>0</v>
      </c>
      <c r="F561" s="37">
        <v>0</v>
      </c>
      <c r="G561" s="37">
        <v>0</v>
      </c>
      <c r="H561" s="37">
        <v>0</v>
      </c>
      <c r="I561" s="37">
        <v>0</v>
      </c>
      <c r="J561" s="37">
        <v>0</v>
      </c>
      <c r="K561" s="37">
        <v>0</v>
      </c>
    </row>
    <row r="562" spans="1:11" ht="45">
      <c r="A562" s="118"/>
      <c r="B562" s="103"/>
      <c r="C562" s="36" t="s">
        <v>21</v>
      </c>
      <c r="D562" s="37">
        <v>0</v>
      </c>
      <c r="E562" s="37">
        <v>0</v>
      </c>
      <c r="F562" s="37">
        <v>0</v>
      </c>
      <c r="G562" s="37">
        <v>0</v>
      </c>
      <c r="H562" s="37">
        <v>0</v>
      </c>
      <c r="I562" s="37">
        <v>0</v>
      </c>
      <c r="J562" s="37">
        <v>0</v>
      </c>
      <c r="K562" s="37">
        <v>0</v>
      </c>
    </row>
    <row r="563" spans="1:11" ht="45">
      <c r="A563" s="119"/>
      <c r="B563" s="104"/>
      <c r="C563" s="36" t="s">
        <v>22</v>
      </c>
      <c r="D563" s="37">
        <v>0</v>
      </c>
      <c r="E563" s="37">
        <v>0</v>
      </c>
      <c r="F563" s="37">
        <v>0</v>
      </c>
      <c r="G563" s="37">
        <v>0</v>
      </c>
      <c r="H563" s="37">
        <v>0</v>
      </c>
      <c r="I563" s="37">
        <v>0</v>
      </c>
      <c r="J563" s="37">
        <v>0</v>
      </c>
      <c r="K563" s="37">
        <v>0</v>
      </c>
    </row>
    <row r="564" spans="1:11" ht="15" customHeight="1">
      <c r="A564" s="117" t="s">
        <v>221</v>
      </c>
      <c r="B564" s="102" t="s">
        <v>215</v>
      </c>
      <c r="C564" s="32" t="s">
        <v>141</v>
      </c>
      <c r="D564" s="34">
        <f>D565+D569+D570</f>
        <v>1296.5</v>
      </c>
      <c r="E564" s="34">
        <f>E565+E569+E570</f>
        <v>1296.5</v>
      </c>
      <c r="F564" s="34">
        <f>F565+F569+F570</f>
        <v>158</v>
      </c>
      <c r="G564" s="34">
        <f>G565+G569+G570</f>
        <v>158</v>
      </c>
      <c r="H564" s="34">
        <f>H565+H569+H570</f>
        <v>158</v>
      </c>
      <c r="I564" s="35">
        <f>G564/D564*100</f>
        <v>12.186656382568453</v>
      </c>
      <c r="J564" s="35">
        <f>G564/E564*100</f>
        <v>12.186656382568453</v>
      </c>
      <c r="K564" s="35">
        <f>G564/F564*100</f>
        <v>100</v>
      </c>
    </row>
    <row r="565" spans="1:11" ht="30">
      <c r="A565" s="118"/>
      <c r="B565" s="103"/>
      <c r="C565" s="36" t="s">
        <v>19</v>
      </c>
      <c r="D565" s="37">
        <v>1296.5</v>
      </c>
      <c r="E565" s="37">
        <v>1296.5</v>
      </c>
      <c r="F565" s="37">
        <v>158</v>
      </c>
      <c r="G565" s="37">
        <v>158</v>
      </c>
      <c r="H565" s="37">
        <v>158</v>
      </c>
      <c r="I565" s="41">
        <f>G565/D565*100</f>
        <v>12.186656382568453</v>
      </c>
      <c r="J565" s="41">
        <f>G565/E565*100</f>
        <v>12.186656382568453</v>
      </c>
      <c r="K565" s="41">
        <f>G565/F565*100</f>
        <v>100</v>
      </c>
    </row>
    <row r="566" spans="1:11" ht="15" customHeight="1">
      <c r="A566" s="118"/>
      <c r="B566" s="103"/>
      <c r="C566" s="38" t="s">
        <v>142</v>
      </c>
      <c r="D566" s="37">
        <v>0</v>
      </c>
      <c r="E566" s="37">
        <v>0</v>
      </c>
      <c r="F566" s="37">
        <v>0</v>
      </c>
      <c r="G566" s="37">
        <v>0</v>
      </c>
      <c r="H566" s="37">
        <v>0</v>
      </c>
      <c r="I566" s="37">
        <v>0</v>
      </c>
      <c r="J566" s="37">
        <v>0</v>
      </c>
      <c r="K566" s="37">
        <v>0</v>
      </c>
    </row>
    <row r="567" spans="1:11" ht="45">
      <c r="A567" s="118"/>
      <c r="B567" s="103"/>
      <c r="C567" s="36" t="s">
        <v>35</v>
      </c>
      <c r="D567" s="37">
        <v>0</v>
      </c>
      <c r="E567" s="37">
        <v>0</v>
      </c>
      <c r="F567" s="37">
        <v>0</v>
      </c>
      <c r="G567" s="37">
        <v>0</v>
      </c>
      <c r="H567" s="37">
        <v>0</v>
      </c>
      <c r="I567" s="37">
        <v>0</v>
      </c>
      <c r="J567" s="37">
        <v>0</v>
      </c>
      <c r="K567" s="37">
        <v>0</v>
      </c>
    </row>
    <row r="568" spans="1:11" ht="75">
      <c r="A568" s="118"/>
      <c r="B568" s="103"/>
      <c r="C568" s="38" t="s">
        <v>143</v>
      </c>
      <c r="D568" s="37">
        <v>0</v>
      </c>
      <c r="E568" s="37">
        <v>0</v>
      </c>
      <c r="F568" s="37">
        <v>0</v>
      </c>
      <c r="G568" s="37">
        <v>0</v>
      </c>
      <c r="H568" s="37">
        <v>0</v>
      </c>
      <c r="I568" s="37">
        <v>0</v>
      </c>
      <c r="J568" s="37">
        <v>0</v>
      </c>
      <c r="K568" s="37">
        <v>0</v>
      </c>
    </row>
    <row r="569" spans="1:11" ht="45">
      <c r="A569" s="118"/>
      <c r="B569" s="103"/>
      <c r="C569" s="36" t="s">
        <v>21</v>
      </c>
      <c r="D569" s="37">
        <v>0</v>
      </c>
      <c r="E569" s="37">
        <v>0</v>
      </c>
      <c r="F569" s="37">
        <v>0</v>
      </c>
      <c r="G569" s="37">
        <v>0</v>
      </c>
      <c r="H569" s="37">
        <v>0</v>
      </c>
      <c r="I569" s="37">
        <v>0</v>
      </c>
      <c r="J569" s="37">
        <v>0</v>
      </c>
      <c r="K569" s="37">
        <v>0</v>
      </c>
    </row>
    <row r="570" spans="1:11" ht="45">
      <c r="A570" s="119"/>
      <c r="B570" s="104"/>
      <c r="C570" s="36" t="s">
        <v>22</v>
      </c>
      <c r="D570" s="37">
        <v>0</v>
      </c>
      <c r="E570" s="37">
        <v>0</v>
      </c>
      <c r="F570" s="37">
        <v>0</v>
      </c>
      <c r="G570" s="37">
        <v>0</v>
      </c>
      <c r="H570" s="37">
        <v>0</v>
      </c>
      <c r="I570" s="37">
        <v>0</v>
      </c>
      <c r="J570" s="37">
        <v>0</v>
      </c>
      <c r="K570" s="37">
        <v>0</v>
      </c>
    </row>
    <row r="571" spans="1:11" ht="15" customHeight="1">
      <c r="A571" s="117" t="s">
        <v>222</v>
      </c>
      <c r="B571" s="102" t="s">
        <v>215</v>
      </c>
      <c r="C571" s="32" t="s">
        <v>141</v>
      </c>
      <c r="D571" s="34">
        <f>D572+D576+D577</f>
        <v>160</v>
      </c>
      <c r="E571" s="34">
        <f>E572+E576+E577</f>
        <v>160</v>
      </c>
      <c r="F571" s="34">
        <f>F572+F576+F577</f>
        <v>0</v>
      </c>
      <c r="G571" s="34">
        <f>G572+G576+G577</f>
        <v>0</v>
      </c>
      <c r="H571" s="34">
        <f>H572+H576+H577</f>
        <v>0</v>
      </c>
      <c r="I571" s="35">
        <v>0</v>
      </c>
      <c r="J571" s="35">
        <v>0</v>
      </c>
      <c r="K571" s="35">
        <v>0</v>
      </c>
    </row>
    <row r="572" spans="1:11" ht="30">
      <c r="A572" s="118"/>
      <c r="B572" s="103"/>
      <c r="C572" s="36" t="s">
        <v>19</v>
      </c>
      <c r="D572" s="37">
        <v>160</v>
      </c>
      <c r="E572" s="37">
        <v>160</v>
      </c>
      <c r="F572" s="37">
        <v>0</v>
      </c>
      <c r="G572" s="37">
        <v>0</v>
      </c>
      <c r="H572" s="37">
        <v>0</v>
      </c>
      <c r="I572" s="41">
        <v>0</v>
      </c>
      <c r="J572" s="41">
        <v>0</v>
      </c>
      <c r="K572" s="41">
        <v>0</v>
      </c>
    </row>
    <row r="573" spans="1:11" ht="15" customHeight="1">
      <c r="A573" s="118"/>
      <c r="B573" s="103"/>
      <c r="C573" s="38" t="s">
        <v>142</v>
      </c>
      <c r="D573" s="37">
        <v>0</v>
      </c>
      <c r="E573" s="37">
        <v>0</v>
      </c>
      <c r="F573" s="37">
        <v>0</v>
      </c>
      <c r="G573" s="37">
        <v>0</v>
      </c>
      <c r="H573" s="37">
        <v>0</v>
      </c>
      <c r="I573" s="37">
        <v>0</v>
      </c>
      <c r="J573" s="37">
        <v>0</v>
      </c>
      <c r="K573" s="37">
        <v>0</v>
      </c>
    </row>
    <row r="574" spans="1:11" ht="45">
      <c r="A574" s="118"/>
      <c r="B574" s="103"/>
      <c r="C574" s="36" t="s">
        <v>35</v>
      </c>
      <c r="D574" s="37">
        <v>0</v>
      </c>
      <c r="E574" s="37">
        <v>0</v>
      </c>
      <c r="F574" s="37">
        <v>0</v>
      </c>
      <c r="G574" s="37">
        <v>0</v>
      </c>
      <c r="H574" s="37">
        <v>0</v>
      </c>
      <c r="I574" s="37">
        <v>0</v>
      </c>
      <c r="J574" s="37">
        <v>0</v>
      </c>
      <c r="K574" s="37">
        <v>0</v>
      </c>
    </row>
    <row r="575" spans="1:11" ht="75">
      <c r="A575" s="118"/>
      <c r="B575" s="103"/>
      <c r="C575" s="38" t="s">
        <v>143</v>
      </c>
      <c r="D575" s="37">
        <v>0</v>
      </c>
      <c r="E575" s="37">
        <v>0</v>
      </c>
      <c r="F575" s="37">
        <v>0</v>
      </c>
      <c r="G575" s="37">
        <v>0</v>
      </c>
      <c r="H575" s="37">
        <v>0</v>
      </c>
      <c r="I575" s="37">
        <v>0</v>
      </c>
      <c r="J575" s="37">
        <v>0</v>
      </c>
      <c r="K575" s="37">
        <v>0</v>
      </c>
    </row>
    <row r="576" spans="1:11" ht="45">
      <c r="A576" s="118"/>
      <c r="B576" s="103"/>
      <c r="C576" s="36" t="s">
        <v>21</v>
      </c>
      <c r="D576" s="37">
        <v>0</v>
      </c>
      <c r="E576" s="37">
        <v>0</v>
      </c>
      <c r="F576" s="37">
        <v>0</v>
      </c>
      <c r="G576" s="37">
        <v>0</v>
      </c>
      <c r="H576" s="37">
        <v>0</v>
      </c>
      <c r="I576" s="37">
        <v>0</v>
      </c>
      <c r="J576" s="37">
        <v>0</v>
      </c>
      <c r="K576" s="37">
        <v>0</v>
      </c>
    </row>
    <row r="577" spans="1:11" ht="45">
      <c r="A577" s="119"/>
      <c r="B577" s="104"/>
      <c r="C577" s="36" t="s">
        <v>22</v>
      </c>
      <c r="D577" s="37">
        <v>0</v>
      </c>
      <c r="E577" s="37">
        <v>0</v>
      </c>
      <c r="F577" s="37">
        <v>0</v>
      </c>
      <c r="G577" s="37">
        <v>0</v>
      </c>
      <c r="H577" s="37">
        <v>0</v>
      </c>
      <c r="I577" s="37">
        <v>0</v>
      </c>
      <c r="J577" s="37">
        <v>0</v>
      </c>
      <c r="K577" s="37">
        <v>0</v>
      </c>
    </row>
    <row r="578" spans="1:11" ht="15" customHeight="1">
      <c r="A578" s="170" t="s">
        <v>223</v>
      </c>
      <c r="B578" s="102" t="s">
        <v>175</v>
      </c>
      <c r="C578" s="32" t="s">
        <v>141</v>
      </c>
      <c r="D578" s="34">
        <f>D579+D581+D583+D584</f>
        <v>29687.7</v>
      </c>
      <c r="E578" s="34">
        <f>E579+E581+E583+E584</f>
        <v>34260.1</v>
      </c>
      <c r="F578" s="34">
        <f>F579+F581+F583+F584</f>
        <v>29687.7</v>
      </c>
      <c r="G578" s="34">
        <f>G579+G581+G583+G584</f>
        <v>14382.699999999999</v>
      </c>
      <c r="H578" s="34">
        <f>H579+H581+H583+H584</f>
        <v>14382.699999999999</v>
      </c>
      <c r="I578" s="35">
        <f>G578/D578*100</f>
        <v>48.4466630961644</v>
      </c>
      <c r="J578" s="35">
        <f>G578/E578*100</f>
        <v>41.980904901036482</v>
      </c>
      <c r="K578" s="35">
        <f>G578/F578*100</f>
        <v>48.4466630961644</v>
      </c>
    </row>
    <row r="579" spans="1:11" ht="30">
      <c r="A579" s="171"/>
      <c r="B579" s="103"/>
      <c r="C579" s="36" t="s">
        <v>19</v>
      </c>
      <c r="D579" s="37">
        <f>D586+D628+D656+D670+D712+D719+D733+D740+D747</f>
        <v>26257.7</v>
      </c>
      <c r="E579" s="37">
        <f t="shared" ref="E579:H579" si="54">E586+E628+E656+E670+E712+E719+E733+E740+E747</f>
        <v>30830.1</v>
      </c>
      <c r="F579" s="37">
        <f t="shared" si="54"/>
        <v>26257.7</v>
      </c>
      <c r="G579" s="37">
        <f t="shared" si="54"/>
        <v>10952.699999999999</v>
      </c>
      <c r="H579" s="37">
        <f t="shared" si="54"/>
        <v>10952.699999999999</v>
      </c>
      <c r="I579" s="41">
        <f>G579/D579*100</f>
        <v>41.712335810067138</v>
      </c>
      <c r="J579" s="41">
        <f>G579/E579*100</f>
        <v>35.525995699008433</v>
      </c>
      <c r="K579" s="41">
        <f>G579/F579*100</f>
        <v>41.712335810067138</v>
      </c>
    </row>
    <row r="580" spans="1:11" ht="75">
      <c r="A580" s="171"/>
      <c r="B580" s="103"/>
      <c r="C580" s="38" t="s">
        <v>142</v>
      </c>
      <c r="D580" s="37">
        <f>D741</f>
        <v>70</v>
      </c>
      <c r="E580" s="37">
        <f t="shared" ref="E580:H580" si="55">E741</f>
        <v>70</v>
      </c>
      <c r="F580" s="37">
        <f t="shared" si="55"/>
        <v>70</v>
      </c>
      <c r="G580" s="37">
        <f t="shared" si="55"/>
        <v>70</v>
      </c>
      <c r="H580" s="37">
        <f t="shared" si="55"/>
        <v>70</v>
      </c>
      <c r="I580" s="41">
        <v>0</v>
      </c>
      <c r="J580" s="41">
        <v>0</v>
      </c>
      <c r="K580" s="41">
        <v>0</v>
      </c>
    </row>
    <row r="581" spans="1:11" ht="45">
      <c r="A581" s="171"/>
      <c r="B581" s="103"/>
      <c r="C581" s="36" t="s">
        <v>35</v>
      </c>
      <c r="D581" s="37">
        <f>D588+D630+D658+D672+D714+D742</f>
        <v>3430</v>
      </c>
      <c r="E581" s="37">
        <f t="shared" ref="E581:H581" si="56">E588+E630+E658+E672+E714+E742</f>
        <v>3430</v>
      </c>
      <c r="F581" s="37">
        <f t="shared" si="56"/>
        <v>3430</v>
      </c>
      <c r="G581" s="37">
        <f t="shared" si="56"/>
        <v>3430</v>
      </c>
      <c r="H581" s="37">
        <f t="shared" si="56"/>
        <v>3430</v>
      </c>
      <c r="I581" s="41">
        <f>G581/D581*100</f>
        <v>100</v>
      </c>
      <c r="J581" s="41">
        <f>G581/E581*100</f>
        <v>100</v>
      </c>
      <c r="K581" s="41">
        <f>G581/F581*100</f>
        <v>100</v>
      </c>
    </row>
    <row r="582" spans="1:11" ht="75">
      <c r="A582" s="171"/>
      <c r="B582" s="103"/>
      <c r="C582" s="38" t="s">
        <v>143</v>
      </c>
      <c r="D582" s="37">
        <f>D743</f>
        <v>3430</v>
      </c>
      <c r="E582" s="37">
        <f t="shared" ref="E582:H582" si="57">E743</f>
        <v>3430</v>
      </c>
      <c r="F582" s="37">
        <f t="shared" si="57"/>
        <v>3430</v>
      </c>
      <c r="G582" s="37">
        <f t="shared" si="57"/>
        <v>3430</v>
      </c>
      <c r="H582" s="37">
        <f t="shared" si="57"/>
        <v>3430</v>
      </c>
      <c r="I582" s="41">
        <v>0</v>
      </c>
      <c r="J582" s="41">
        <v>0</v>
      </c>
      <c r="K582" s="41">
        <v>0</v>
      </c>
    </row>
    <row r="583" spans="1:11" ht="45">
      <c r="A583" s="171"/>
      <c r="B583" s="103"/>
      <c r="C583" s="36" t="s">
        <v>21</v>
      </c>
      <c r="D583" s="37">
        <f>D590+D632+D660+D674+D716+D744</f>
        <v>0</v>
      </c>
      <c r="E583" s="37">
        <f t="shared" ref="E583:H584" si="58">E590+E632+E660+E674+E716+E744</f>
        <v>0</v>
      </c>
      <c r="F583" s="37">
        <f t="shared" si="58"/>
        <v>0</v>
      </c>
      <c r="G583" s="37">
        <f t="shared" si="58"/>
        <v>0</v>
      </c>
      <c r="H583" s="37">
        <f t="shared" si="58"/>
        <v>0</v>
      </c>
      <c r="I583" s="37">
        <v>0</v>
      </c>
      <c r="J583" s="37">
        <f t="shared" ref="J583:K584" si="59">J590+J632+J660+J674+J716</f>
        <v>0</v>
      </c>
      <c r="K583" s="37">
        <f t="shared" si="59"/>
        <v>0</v>
      </c>
    </row>
    <row r="584" spans="1:11" ht="45">
      <c r="A584" s="172"/>
      <c r="B584" s="104"/>
      <c r="C584" s="36" t="s">
        <v>22</v>
      </c>
      <c r="D584" s="37">
        <f>D591+D633+D661+D675+D717+D745</f>
        <v>0</v>
      </c>
      <c r="E584" s="37">
        <f t="shared" si="58"/>
        <v>0</v>
      </c>
      <c r="F584" s="37">
        <f t="shared" si="58"/>
        <v>0</v>
      </c>
      <c r="G584" s="37">
        <f t="shared" si="58"/>
        <v>0</v>
      </c>
      <c r="H584" s="37">
        <f t="shared" si="58"/>
        <v>0</v>
      </c>
      <c r="I584" s="37">
        <v>0</v>
      </c>
      <c r="J584" s="37">
        <f t="shared" si="59"/>
        <v>0</v>
      </c>
      <c r="K584" s="37">
        <f t="shared" si="59"/>
        <v>0</v>
      </c>
    </row>
    <row r="585" spans="1:11" ht="15" customHeight="1">
      <c r="A585" s="170" t="s">
        <v>224</v>
      </c>
      <c r="B585" s="102" t="s">
        <v>175</v>
      </c>
      <c r="C585" s="32" t="s">
        <v>141</v>
      </c>
      <c r="D585" s="34">
        <f>D586+D588+D590+D591</f>
        <v>1190</v>
      </c>
      <c r="E585" s="34">
        <f>E586+E588+E590+E591</f>
        <v>5762.4</v>
      </c>
      <c r="F585" s="34">
        <f>F586+F588+F590+F591</f>
        <v>1190</v>
      </c>
      <c r="G585" s="34">
        <f>G586+G588+G590+G591</f>
        <v>80</v>
      </c>
      <c r="H585" s="34">
        <f>H586+H588+H590+H591</f>
        <v>80</v>
      </c>
      <c r="I585" s="35">
        <f>G585/D585*100</f>
        <v>6.7226890756302522</v>
      </c>
      <c r="J585" s="35">
        <f>G585/E585*100</f>
        <v>1.3883104262113009</v>
      </c>
      <c r="K585" s="35">
        <f>G585/F585*100</f>
        <v>6.7226890756302522</v>
      </c>
    </row>
    <row r="586" spans="1:11" ht="30">
      <c r="A586" s="171"/>
      <c r="B586" s="103"/>
      <c r="C586" s="36" t="s">
        <v>19</v>
      </c>
      <c r="D586" s="37">
        <f>D593+D600+D607+D614+D621</f>
        <v>1190</v>
      </c>
      <c r="E586" s="37">
        <f>E593+E600+E607+E614+E621</f>
        <v>5762.4</v>
      </c>
      <c r="F586" s="37">
        <f>F593+F600+F607+F614+F621</f>
        <v>1190</v>
      </c>
      <c r="G586" s="37">
        <f>G593+G600+G607+G614+G621</f>
        <v>80</v>
      </c>
      <c r="H586" s="37">
        <f>H593+H600+H607+H614+H621</f>
        <v>80</v>
      </c>
      <c r="I586" s="41">
        <f>G586/D586*100</f>
        <v>6.7226890756302522</v>
      </c>
      <c r="J586" s="41">
        <f>G586/E586*100</f>
        <v>1.3883104262113009</v>
      </c>
      <c r="K586" s="41">
        <f>G586/F586*100</f>
        <v>6.7226890756302522</v>
      </c>
    </row>
    <row r="587" spans="1:11" ht="15" customHeight="1">
      <c r="A587" s="171"/>
      <c r="B587" s="103"/>
      <c r="C587" s="38" t="s">
        <v>142</v>
      </c>
      <c r="D587" s="37">
        <f t="shared" ref="D587:K588" si="60">D594+D601</f>
        <v>0</v>
      </c>
      <c r="E587" s="37">
        <f t="shared" si="60"/>
        <v>0</v>
      </c>
      <c r="F587" s="37">
        <f t="shared" si="60"/>
        <v>0</v>
      </c>
      <c r="G587" s="37">
        <f t="shared" si="60"/>
        <v>0</v>
      </c>
      <c r="H587" s="37">
        <f t="shared" si="60"/>
        <v>0</v>
      </c>
      <c r="I587" s="37">
        <f t="shared" si="60"/>
        <v>0</v>
      </c>
      <c r="J587" s="37">
        <f t="shared" si="60"/>
        <v>0</v>
      </c>
      <c r="K587" s="37">
        <f t="shared" si="60"/>
        <v>0</v>
      </c>
    </row>
    <row r="588" spans="1:11" ht="45">
      <c r="A588" s="171"/>
      <c r="B588" s="103"/>
      <c r="C588" s="36" t="s">
        <v>35</v>
      </c>
      <c r="D588" s="37">
        <f t="shared" si="60"/>
        <v>0</v>
      </c>
      <c r="E588" s="37">
        <f t="shared" si="60"/>
        <v>0</v>
      </c>
      <c r="F588" s="37">
        <f t="shared" si="60"/>
        <v>0</v>
      </c>
      <c r="G588" s="37">
        <f t="shared" si="60"/>
        <v>0</v>
      </c>
      <c r="H588" s="37">
        <f t="shared" si="60"/>
        <v>0</v>
      </c>
      <c r="I588" s="37">
        <f t="shared" si="60"/>
        <v>0</v>
      </c>
      <c r="J588" s="37">
        <f t="shared" si="60"/>
        <v>0</v>
      </c>
      <c r="K588" s="37">
        <f t="shared" si="60"/>
        <v>0</v>
      </c>
    </row>
    <row r="589" spans="1:11" ht="75">
      <c r="A589" s="171"/>
      <c r="B589" s="103"/>
      <c r="C589" s="38" t="s">
        <v>143</v>
      </c>
      <c r="D589" s="37">
        <v>0</v>
      </c>
      <c r="E589" s="37">
        <v>0</v>
      </c>
      <c r="F589" s="37">
        <v>0</v>
      </c>
      <c r="G589" s="37">
        <v>0</v>
      </c>
      <c r="H589" s="37">
        <v>0</v>
      </c>
      <c r="I589" s="37">
        <v>0</v>
      </c>
      <c r="J589" s="37">
        <v>0</v>
      </c>
      <c r="K589" s="37">
        <v>0</v>
      </c>
    </row>
    <row r="590" spans="1:11" ht="45">
      <c r="A590" s="171"/>
      <c r="B590" s="103"/>
      <c r="C590" s="36" t="s">
        <v>21</v>
      </c>
      <c r="D590" s="37">
        <f t="shared" ref="D590:K591" si="61">D597+D604</f>
        <v>0</v>
      </c>
      <c r="E590" s="37">
        <f t="shared" si="61"/>
        <v>0</v>
      </c>
      <c r="F590" s="37">
        <f t="shared" si="61"/>
        <v>0</v>
      </c>
      <c r="G590" s="37">
        <f t="shared" si="61"/>
        <v>0</v>
      </c>
      <c r="H590" s="37">
        <f t="shared" si="61"/>
        <v>0</v>
      </c>
      <c r="I590" s="37">
        <f t="shared" si="61"/>
        <v>0</v>
      </c>
      <c r="J590" s="37">
        <f t="shared" si="61"/>
        <v>0</v>
      </c>
      <c r="K590" s="37">
        <f t="shared" si="61"/>
        <v>0</v>
      </c>
    </row>
    <row r="591" spans="1:11" ht="45">
      <c r="A591" s="172"/>
      <c r="B591" s="104"/>
      <c r="C591" s="36" t="s">
        <v>22</v>
      </c>
      <c r="D591" s="37">
        <f t="shared" si="61"/>
        <v>0</v>
      </c>
      <c r="E591" s="37">
        <f t="shared" si="61"/>
        <v>0</v>
      </c>
      <c r="F591" s="37">
        <f t="shared" si="61"/>
        <v>0</v>
      </c>
      <c r="G591" s="37">
        <f t="shared" si="61"/>
        <v>0</v>
      </c>
      <c r="H591" s="37">
        <f t="shared" si="61"/>
        <v>0</v>
      </c>
      <c r="I591" s="37">
        <f t="shared" si="61"/>
        <v>0</v>
      </c>
      <c r="J591" s="37">
        <f t="shared" si="61"/>
        <v>0</v>
      </c>
      <c r="K591" s="37">
        <f t="shared" si="61"/>
        <v>0</v>
      </c>
    </row>
    <row r="592" spans="1:11" ht="15" customHeight="1">
      <c r="A592" s="99" t="s">
        <v>225</v>
      </c>
      <c r="B592" s="102" t="s">
        <v>175</v>
      </c>
      <c r="C592" s="32" t="s">
        <v>141</v>
      </c>
      <c r="D592" s="34">
        <f>D593+D595+D597+D598</f>
        <v>1090</v>
      </c>
      <c r="E592" s="34">
        <f>E593+E595+E597+E598</f>
        <v>5662.4</v>
      </c>
      <c r="F592" s="34">
        <f>F593+F595+F597+F598</f>
        <v>1090</v>
      </c>
      <c r="G592" s="34">
        <f>G593+G595+G597+G598</f>
        <v>0</v>
      </c>
      <c r="H592" s="34">
        <f>H593+H595+H597+H598</f>
        <v>0</v>
      </c>
      <c r="I592" s="35">
        <f>G592/D592*100</f>
        <v>0</v>
      </c>
      <c r="J592" s="35">
        <f>G592/E592*100</f>
        <v>0</v>
      </c>
      <c r="K592" s="35">
        <f>G592/F592*100</f>
        <v>0</v>
      </c>
    </row>
    <row r="593" spans="1:11" ht="30">
      <c r="A593" s="100"/>
      <c r="B593" s="103"/>
      <c r="C593" s="36" t="s">
        <v>19</v>
      </c>
      <c r="D593" s="37">
        <v>1090</v>
      </c>
      <c r="E593" s="37">
        <v>5662.4</v>
      </c>
      <c r="F593" s="37">
        <v>1090</v>
      </c>
      <c r="G593" s="41">
        <v>0</v>
      </c>
      <c r="H593" s="41">
        <v>0</v>
      </c>
      <c r="I593" s="41">
        <f>G593/D593*100</f>
        <v>0</v>
      </c>
      <c r="J593" s="41">
        <f>G593/E593*100</f>
        <v>0</v>
      </c>
      <c r="K593" s="41">
        <f>G593/F593*100</f>
        <v>0</v>
      </c>
    </row>
    <row r="594" spans="1:11" ht="15" customHeight="1">
      <c r="A594" s="100"/>
      <c r="B594" s="103"/>
      <c r="C594" s="38" t="s">
        <v>142</v>
      </c>
      <c r="D594" s="37">
        <v>0</v>
      </c>
      <c r="E594" s="37">
        <v>0</v>
      </c>
      <c r="F594" s="41">
        <v>0</v>
      </c>
      <c r="G594" s="41">
        <v>0</v>
      </c>
      <c r="H594" s="41">
        <v>0</v>
      </c>
      <c r="I594" s="41">
        <v>0</v>
      </c>
      <c r="J594" s="41">
        <v>0</v>
      </c>
      <c r="K594" s="41">
        <v>0</v>
      </c>
    </row>
    <row r="595" spans="1:11" ht="45">
      <c r="A595" s="100"/>
      <c r="B595" s="103"/>
      <c r="C595" s="36" t="s">
        <v>35</v>
      </c>
      <c r="D595" s="37">
        <v>0</v>
      </c>
      <c r="E595" s="37">
        <v>0</v>
      </c>
      <c r="F595" s="41">
        <v>0</v>
      </c>
      <c r="G595" s="41">
        <v>0</v>
      </c>
      <c r="H595" s="41">
        <v>0</v>
      </c>
      <c r="I595" s="41">
        <v>0</v>
      </c>
      <c r="J595" s="41">
        <v>0</v>
      </c>
      <c r="K595" s="41">
        <v>0</v>
      </c>
    </row>
    <row r="596" spans="1:11" ht="75">
      <c r="A596" s="100"/>
      <c r="B596" s="103"/>
      <c r="C596" s="38" t="s">
        <v>143</v>
      </c>
      <c r="D596" s="37">
        <v>0</v>
      </c>
      <c r="E596" s="37">
        <v>0</v>
      </c>
      <c r="F596" s="37">
        <v>0</v>
      </c>
      <c r="G596" s="37">
        <v>0</v>
      </c>
      <c r="H596" s="37">
        <v>0</v>
      </c>
      <c r="I596" s="37">
        <v>0</v>
      </c>
      <c r="J596" s="37">
        <v>0</v>
      </c>
      <c r="K596" s="37">
        <v>0</v>
      </c>
    </row>
    <row r="597" spans="1:11" ht="45">
      <c r="A597" s="100"/>
      <c r="B597" s="103"/>
      <c r="C597" s="36" t="s">
        <v>21</v>
      </c>
      <c r="D597" s="37">
        <v>0</v>
      </c>
      <c r="E597" s="37">
        <v>0</v>
      </c>
      <c r="F597" s="41">
        <v>0</v>
      </c>
      <c r="G597" s="41">
        <v>0</v>
      </c>
      <c r="H597" s="41">
        <v>0</v>
      </c>
      <c r="I597" s="41">
        <v>0</v>
      </c>
      <c r="J597" s="41">
        <v>0</v>
      </c>
      <c r="K597" s="41">
        <v>0</v>
      </c>
    </row>
    <row r="598" spans="1:11" ht="45">
      <c r="A598" s="101"/>
      <c r="B598" s="104"/>
      <c r="C598" s="36" t="s">
        <v>22</v>
      </c>
      <c r="D598" s="37">
        <v>0</v>
      </c>
      <c r="E598" s="37">
        <v>0</v>
      </c>
      <c r="F598" s="41">
        <v>0</v>
      </c>
      <c r="G598" s="41">
        <v>0</v>
      </c>
      <c r="H598" s="41">
        <v>0</v>
      </c>
      <c r="I598" s="41">
        <v>0</v>
      </c>
      <c r="J598" s="41">
        <v>0</v>
      </c>
      <c r="K598" s="41">
        <v>0</v>
      </c>
    </row>
    <row r="599" spans="1:11" ht="15" customHeight="1">
      <c r="A599" s="99" t="s">
        <v>226</v>
      </c>
      <c r="B599" s="102" t="s">
        <v>175</v>
      </c>
      <c r="C599" s="32" t="s">
        <v>141</v>
      </c>
      <c r="D599" s="34">
        <f>D600+D602+D604+D605</f>
        <v>80</v>
      </c>
      <c r="E599" s="34">
        <f>E600+E602+E604+E605</f>
        <v>80</v>
      </c>
      <c r="F599" s="34">
        <f>F600+F602+F604+F605</f>
        <v>80</v>
      </c>
      <c r="G599" s="34">
        <f>G600+G602+G604+G605</f>
        <v>80</v>
      </c>
      <c r="H599" s="34">
        <f>H600+H602+H604+H605</f>
        <v>80</v>
      </c>
      <c r="I599" s="35">
        <f>G599/D599*100</f>
        <v>100</v>
      </c>
      <c r="J599" s="35">
        <f>G599/E599*100</f>
        <v>100</v>
      </c>
      <c r="K599" s="35">
        <f>G599/F599*100</f>
        <v>100</v>
      </c>
    </row>
    <row r="600" spans="1:11" ht="30">
      <c r="A600" s="100"/>
      <c r="B600" s="103"/>
      <c r="C600" s="36" t="s">
        <v>19</v>
      </c>
      <c r="D600" s="37">
        <v>80</v>
      </c>
      <c r="E600" s="37">
        <v>80</v>
      </c>
      <c r="F600" s="37">
        <v>80</v>
      </c>
      <c r="G600" s="41">
        <v>80</v>
      </c>
      <c r="H600" s="41">
        <v>80</v>
      </c>
      <c r="I600" s="41">
        <f>G600/D600*100</f>
        <v>100</v>
      </c>
      <c r="J600" s="41">
        <f>G600/E600*100</f>
        <v>100</v>
      </c>
      <c r="K600" s="41">
        <f>G600/F600*100</f>
        <v>100</v>
      </c>
    </row>
    <row r="601" spans="1:11" ht="15" customHeight="1">
      <c r="A601" s="100"/>
      <c r="B601" s="103"/>
      <c r="C601" s="38" t="s">
        <v>142</v>
      </c>
      <c r="D601" s="37">
        <v>0</v>
      </c>
      <c r="E601" s="37">
        <v>0</v>
      </c>
      <c r="F601" s="41">
        <v>0</v>
      </c>
      <c r="G601" s="41">
        <v>0</v>
      </c>
      <c r="H601" s="41">
        <v>0</v>
      </c>
      <c r="I601" s="41">
        <v>0</v>
      </c>
      <c r="J601" s="41">
        <v>0</v>
      </c>
      <c r="K601" s="41">
        <v>0</v>
      </c>
    </row>
    <row r="602" spans="1:11" ht="45">
      <c r="A602" s="100"/>
      <c r="B602" s="103"/>
      <c r="C602" s="36" t="s">
        <v>35</v>
      </c>
      <c r="D602" s="37">
        <v>0</v>
      </c>
      <c r="E602" s="37">
        <v>0</v>
      </c>
      <c r="F602" s="41">
        <v>0</v>
      </c>
      <c r="G602" s="41">
        <v>0</v>
      </c>
      <c r="H602" s="41">
        <v>0</v>
      </c>
      <c r="I602" s="41">
        <v>0</v>
      </c>
      <c r="J602" s="41">
        <v>0</v>
      </c>
      <c r="K602" s="41">
        <v>0</v>
      </c>
    </row>
    <row r="603" spans="1:11" ht="75">
      <c r="A603" s="100"/>
      <c r="B603" s="103"/>
      <c r="C603" s="38" t="s">
        <v>143</v>
      </c>
      <c r="D603" s="37">
        <v>0</v>
      </c>
      <c r="E603" s="37">
        <v>0</v>
      </c>
      <c r="F603" s="37">
        <v>0</v>
      </c>
      <c r="G603" s="37">
        <v>0</v>
      </c>
      <c r="H603" s="37">
        <v>0</v>
      </c>
      <c r="I603" s="37">
        <v>0</v>
      </c>
      <c r="J603" s="37">
        <v>0</v>
      </c>
      <c r="K603" s="37">
        <v>0</v>
      </c>
    </row>
    <row r="604" spans="1:11" ht="45">
      <c r="A604" s="100"/>
      <c r="B604" s="103"/>
      <c r="C604" s="36" t="s">
        <v>21</v>
      </c>
      <c r="D604" s="37">
        <v>0</v>
      </c>
      <c r="E604" s="37">
        <v>0</v>
      </c>
      <c r="F604" s="41">
        <v>0</v>
      </c>
      <c r="G604" s="41">
        <v>0</v>
      </c>
      <c r="H604" s="41">
        <v>0</v>
      </c>
      <c r="I604" s="41">
        <v>0</v>
      </c>
      <c r="J604" s="41">
        <v>0</v>
      </c>
      <c r="K604" s="41">
        <v>0</v>
      </c>
    </row>
    <row r="605" spans="1:11" ht="45">
      <c r="A605" s="101"/>
      <c r="B605" s="104"/>
      <c r="C605" s="36" t="s">
        <v>22</v>
      </c>
      <c r="D605" s="37">
        <v>0</v>
      </c>
      <c r="E605" s="37">
        <v>0</v>
      </c>
      <c r="F605" s="41">
        <v>0</v>
      </c>
      <c r="G605" s="41">
        <v>0</v>
      </c>
      <c r="H605" s="41">
        <v>0</v>
      </c>
      <c r="I605" s="41">
        <v>0</v>
      </c>
      <c r="J605" s="41">
        <v>0</v>
      </c>
      <c r="K605" s="41">
        <v>0</v>
      </c>
    </row>
    <row r="606" spans="1:11" ht="15" customHeight="1">
      <c r="A606" s="117" t="s">
        <v>227</v>
      </c>
      <c r="B606" s="102" t="s">
        <v>175</v>
      </c>
      <c r="C606" s="32" t="s">
        <v>141</v>
      </c>
      <c r="D606" s="34">
        <f>D607+D609+D611+D612</f>
        <v>20</v>
      </c>
      <c r="E606" s="34">
        <f>E607+E609+E611+E612</f>
        <v>20</v>
      </c>
      <c r="F606" s="34">
        <f>F607+F609+F611+F612</f>
        <v>20</v>
      </c>
      <c r="G606" s="34">
        <f>G607+G609+G611+G612</f>
        <v>0</v>
      </c>
      <c r="H606" s="34">
        <f>H607+H609+H611+H612</f>
        <v>0</v>
      </c>
      <c r="I606" s="35">
        <f>G606/D606*100</f>
        <v>0</v>
      </c>
      <c r="J606" s="35">
        <f>G606/E606*100</f>
        <v>0</v>
      </c>
      <c r="K606" s="35">
        <f>G606/F606*100</f>
        <v>0</v>
      </c>
    </row>
    <row r="607" spans="1:11" ht="30">
      <c r="A607" s="118"/>
      <c r="B607" s="103"/>
      <c r="C607" s="36" t="s">
        <v>19</v>
      </c>
      <c r="D607" s="37">
        <v>20</v>
      </c>
      <c r="E607" s="37">
        <v>20</v>
      </c>
      <c r="F607" s="37">
        <v>20</v>
      </c>
      <c r="G607" s="41">
        <v>0</v>
      </c>
      <c r="H607" s="41">
        <v>0</v>
      </c>
      <c r="I607" s="41">
        <f>G607/D607*100</f>
        <v>0</v>
      </c>
      <c r="J607" s="41">
        <f>G607/E607*100</f>
        <v>0</v>
      </c>
      <c r="K607" s="41">
        <f>G607/F607*100</f>
        <v>0</v>
      </c>
    </row>
    <row r="608" spans="1:11" ht="15" customHeight="1">
      <c r="A608" s="118"/>
      <c r="B608" s="103"/>
      <c r="C608" s="38" t="s">
        <v>142</v>
      </c>
      <c r="D608" s="37">
        <v>0</v>
      </c>
      <c r="E608" s="37">
        <v>0</v>
      </c>
      <c r="F608" s="41">
        <v>0</v>
      </c>
      <c r="G608" s="41">
        <v>0</v>
      </c>
      <c r="H608" s="41">
        <v>0</v>
      </c>
      <c r="I608" s="41">
        <v>0</v>
      </c>
      <c r="J608" s="41">
        <v>0</v>
      </c>
      <c r="K608" s="41">
        <v>0</v>
      </c>
    </row>
    <row r="609" spans="1:11" ht="45">
      <c r="A609" s="118"/>
      <c r="B609" s="103"/>
      <c r="C609" s="36" t="s">
        <v>35</v>
      </c>
      <c r="D609" s="37">
        <v>0</v>
      </c>
      <c r="E609" s="37">
        <v>0</v>
      </c>
      <c r="F609" s="41">
        <v>0</v>
      </c>
      <c r="G609" s="41">
        <v>0</v>
      </c>
      <c r="H609" s="41">
        <v>0</v>
      </c>
      <c r="I609" s="41">
        <v>0</v>
      </c>
      <c r="J609" s="41">
        <v>0</v>
      </c>
      <c r="K609" s="41">
        <v>0</v>
      </c>
    </row>
    <row r="610" spans="1:11" ht="75">
      <c r="A610" s="118"/>
      <c r="B610" s="103"/>
      <c r="C610" s="38" t="s">
        <v>143</v>
      </c>
      <c r="D610" s="37">
        <v>0</v>
      </c>
      <c r="E610" s="37">
        <v>0</v>
      </c>
      <c r="F610" s="37">
        <v>0</v>
      </c>
      <c r="G610" s="37">
        <v>0</v>
      </c>
      <c r="H610" s="37">
        <v>0</v>
      </c>
      <c r="I610" s="37">
        <v>0</v>
      </c>
      <c r="J610" s="37">
        <v>0</v>
      </c>
      <c r="K610" s="37">
        <v>0</v>
      </c>
    </row>
    <row r="611" spans="1:11" ht="45">
      <c r="A611" s="118"/>
      <c r="B611" s="103"/>
      <c r="C611" s="36" t="s">
        <v>21</v>
      </c>
      <c r="D611" s="37">
        <v>0</v>
      </c>
      <c r="E611" s="37">
        <v>0</v>
      </c>
      <c r="F611" s="41">
        <v>0</v>
      </c>
      <c r="G611" s="41">
        <v>0</v>
      </c>
      <c r="H611" s="41">
        <v>0</v>
      </c>
      <c r="I611" s="41">
        <v>0</v>
      </c>
      <c r="J611" s="41">
        <v>0</v>
      </c>
      <c r="K611" s="41">
        <v>0</v>
      </c>
    </row>
    <row r="612" spans="1:11" ht="45">
      <c r="A612" s="119"/>
      <c r="B612" s="104"/>
      <c r="C612" s="36" t="s">
        <v>22</v>
      </c>
      <c r="D612" s="37">
        <v>0</v>
      </c>
      <c r="E612" s="37">
        <v>0</v>
      </c>
      <c r="F612" s="41">
        <v>0</v>
      </c>
      <c r="G612" s="41">
        <v>0</v>
      </c>
      <c r="H612" s="41">
        <v>0</v>
      </c>
      <c r="I612" s="41">
        <v>0</v>
      </c>
      <c r="J612" s="41">
        <v>0</v>
      </c>
      <c r="K612" s="41">
        <v>0</v>
      </c>
    </row>
    <row r="613" spans="1:11" ht="15" customHeight="1">
      <c r="A613" s="117" t="s">
        <v>228</v>
      </c>
      <c r="B613" s="102" t="s">
        <v>175</v>
      </c>
      <c r="C613" s="32" t="s">
        <v>141</v>
      </c>
      <c r="D613" s="34">
        <f>D614+D616+D618+D619</f>
        <v>0</v>
      </c>
      <c r="E613" s="34">
        <f>E614+E616+E618+E619</f>
        <v>0</v>
      </c>
      <c r="F613" s="34">
        <f>F614+F616+F618+F619</f>
        <v>0</v>
      </c>
      <c r="G613" s="34">
        <f>G614+G616+G618+G619</f>
        <v>0</v>
      </c>
      <c r="H613" s="34">
        <f>H614+H616+H618+H619</f>
        <v>0</v>
      </c>
      <c r="I613" s="35">
        <v>0</v>
      </c>
      <c r="J613" s="35">
        <v>0</v>
      </c>
      <c r="K613" s="35">
        <v>0</v>
      </c>
    </row>
    <row r="614" spans="1:11" ht="30">
      <c r="A614" s="118"/>
      <c r="B614" s="103"/>
      <c r="C614" s="36" t="s">
        <v>19</v>
      </c>
      <c r="D614" s="37">
        <v>0</v>
      </c>
      <c r="E614" s="37">
        <v>0</v>
      </c>
      <c r="F614" s="37">
        <v>0</v>
      </c>
      <c r="G614" s="41">
        <v>0</v>
      </c>
      <c r="H614" s="41">
        <v>0</v>
      </c>
      <c r="I614" s="41">
        <v>0</v>
      </c>
      <c r="J614" s="41">
        <v>0</v>
      </c>
      <c r="K614" s="41">
        <v>0</v>
      </c>
    </row>
    <row r="615" spans="1:11" ht="15" customHeight="1">
      <c r="A615" s="118"/>
      <c r="B615" s="103"/>
      <c r="C615" s="38" t="s">
        <v>142</v>
      </c>
      <c r="D615" s="37">
        <v>0</v>
      </c>
      <c r="E615" s="37">
        <v>0</v>
      </c>
      <c r="F615" s="41">
        <v>0</v>
      </c>
      <c r="G615" s="41">
        <v>0</v>
      </c>
      <c r="H615" s="41">
        <v>0</v>
      </c>
      <c r="I615" s="41">
        <v>0</v>
      </c>
      <c r="J615" s="41">
        <v>0</v>
      </c>
      <c r="K615" s="41">
        <v>0</v>
      </c>
    </row>
    <row r="616" spans="1:11" ht="45">
      <c r="A616" s="118"/>
      <c r="B616" s="103"/>
      <c r="C616" s="36" t="s">
        <v>35</v>
      </c>
      <c r="D616" s="37">
        <v>0</v>
      </c>
      <c r="E616" s="37">
        <v>0</v>
      </c>
      <c r="F616" s="41">
        <v>0</v>
      </c>
      <c r="G616" s="41">
        <v>0</v>
      </c>
      <c r="H616" s="41">
        <v>0</v>
      </c>
      <c r="I616" s="41">
        <v>0</v>
      </c>
      <c r="J616" s="41">
        <v>0</v>
      </c>
      <c r="K616" s="41">
        <v>0</v>
      </c>
    </row>
    <row r="617" spans="1:11" ht="75">
      <c r="A617" s="118"/>
      <c r="B617" s="103"/>
      <c r="C617" s="38" t="s">
        <v>143</v>
      </c>
      <c r="D617" s="37">
        <v>0</v>
      </c>
      <c r="E617" s="37">
        <v>0</v>
      </c>
      <c r="F617" s="37">
        <v>0</v>
      </c>
      <c r="G617" s="37">
        <v>0</v>
      </c>
      <c r="H617" s="37">
        <v>0</v>
      </c>
      <c r="I617" s="37">
        <v>0</v>
      </c>
      <c r="J617" s="37">
        <v>0</v>
      </c>
      <c r="K617" s="37">
        <v>0</v>
      </c>
    </row>
    <row r="618" spans="1:11" ht="45">
      <c r="A618" s="118"/>
      <c r="B618" s="103"/>
      <c r="C618" s="36" t="s">
        <v>21</v>
      </c>
      <c r="D618" s="37">
        <v>0</v>
      </c>
      <c r="E618" s="37">
        <v>0</v>
      </c>
      <c r="F618" s="41">
        <v>0</v>
      </c>
      <c r="G618" s="41">
        <v>0</v>
      </c>
      <c r="H618" s="41">
        <v>0</v>
      </c>
      <c r="I618" s="41">
        <v>0</v>
      </c>
      <c r="J618" s="41">
        <v>0</v>
      </c>
      <c r="K618" s="41">
        <v>0</v>
      </c>
    </row>
    <row r="619" spans="1:11" ht="45">
      <c r="A619" s="119"/>
      <c r="B619" s="104"/>
      <c r="C619" s="36" t="s">
        <v>22</v>
      </c>
      <c r="D619" s="37">
        <v>0</v>
      </c>
      <c r="E619" s="37">
        <v>0</v>
      </c>
      <c r="F619" s="41">
        <v>0</v>
      </c>
      <c r="G619" s="41">
        <v>0</v>
      </c>
      <c r="H619" s="41">
        <v>0</v>
      </c>
      <c r="I619" s="41">
        <v>0</v>
      </c>
      <c r="J619" s="41">
        <v>0</v>
      </c>
      <c r="K619" s="41">
        <v>0</v>
      </c>
    </row>
    <row r="620" spans="1:11" ht="15" customHeight="1">
      <c r="A620" s="117" t="s">
        <v>229</v>
      </c>
      <c r="B620" s="102" t="s">
        <v>175</v>
      </c>
      <c r="C620" s="32" t="s">
        <v>141</v>
      </c>
      <c r="D620" s="34">
        <f>D621+D623+D625+D626</f>
        <v>0</v>
      </c>
      <c r="E620" s="34">
        <f>E621+E623+E625+E626</f>
        <v>0</v>
      </c>
      <c r="F620" s="34">
        <f>F621+F623+F625+F626</f>
        <v>0</v>
      </c>
      <c r="G620" s="34">
        <f>G621+G623+G625+G626</f>
        <v>0</v>
      </c>
      <c r="H620" s="34">
        <f>H621+H623+H625+H626</f>
        <v>0</v>
      </c>
      <c r="I620" s="35">
        <v>0</v>
      </c>
      <c r="J620" s="35">
        <v>0</v>
      </c>
      <c r="K620" s="35">
        <v>0</v>
      </c>
    </row>
    <row r="621" spans="1:11" ht="30">
      <c r="A621" s="118"/>
      <c r="B621" s="103"/>
      <c r="C621" s="36" t="s">
        <v>19</v>
      </c>
      <c r="D621" s="37">
        <v>0</v>
      </c>
      <c r="E621" s="37">
        <v>0</v>
      </c>
      <c r="F621" s="37">
        <v>0</v>
      </c>
      <c r="G621" s="41">
        <v>0</v>
      </c>
      <c r="H621" s="41">
        <v>0</v>
      </c>
      <c r="I621" s="35">
        <v>0</v>
      </c>
      <c r="J621" s="35">
        <v>0</v>
      </c>
      <c r="K621" s="35">
        <v>0</v>
      </c>
    </row>
    <row r="622" spans="1:11" ht="15" customHeight="1">
      <c r="A622" s="118"/>
      <c r="B622" s="103"/>
      <c r="C622" s="38" t="s">
        <v>142</v>
      </c>
      <c r="D622" s="37">
        <v>0</v>
      </c>
      <c r="E622" s="37">
        <v>0</v>
      </c>
      <c r="F622" s="41">
        <v>0</v>
      </c>
      <c r="G622" s="41">
        <v>0</v>
      </c>
      <c r="H622" s="41">
        <v>0</v>
      </c>
      <c r="I622" s="41">
        <v>0</v>
      </c>
      <c r="J622" s="41">
        <v>0</v>
      </c>
      <c r="K622" s="41">
        <v>0</v>
      </c>
    </row>
    <row r="623" spans="1:11" ht="45">
      <c r="A623" s="118"/>
      <c r="B623" s="103"/>
      <c r="C623" s="36" t="s">
        <v>35</v>
      </c>
      <c r="D623" s="37">
        <v>0</v>
      </c>
      <c r="E623" s="37">
        <v>0</v>
      </c>
      <c r="F623" s="41">
        <v>0</v>
      </c>
      <c r="G623" s="41">
        <v>0</v>
      </c>
      <c r="H623" s="41">
        <v>0</v>
      </c>
      <c r="I623" s="41">
        <v>0</v>
      </c>
      <c r="J623" s="41">
        <v>0</v>
      </c>
      <c r="K623" s="41">
        <v>0</v>
      </c>
    </row>
    <row r="624" spans="1:11" ht="75">
      <c r="A624" s="118"/>
      <c r="B624" s="103"/>
      <c r="C624" s="38" t="s">
        <v>143</v>
      </c>
      <c r="D624" s="37">
        <v>0</v>
      </c>
      <c r="E624" s="37">
        <v>0</v>
      </c>
      <c r="F624" s="37">
        <v>0</v>
      </c>
      <c r="G624" s="37">
        <v>0</v>
      </c>
      <c r="H624" s="37">
        <v>0</v>
      </c>
      <c r="I624" s="37">
        <v>0</v>
      </c>
      <c r="J624" s="37">
        <v>0</v>
      </c>
      <c r="K624" s="37">
        <v>0</v>
      </c>
    </row>
    <row r="625" spans="1:11" ht="45">
      <c r="A625" s="118"/>
      <c r="B625" s="103"/>
      <c r="C625" s="36" t="s">
        <v>21</v>
      </c>
      <c r="D625" s="37">
        <v>0</v>
      </c>
      <c r="E625" s="37">
        <v>0</v>
      </c>
      <c r="F625" s="41">
        <v>0</v>
      </c>
      <c r="G625" s="41">
        <v>0</v>
      </c>
      <c r="H625" s="41">
        <v>0</v>
      </c>
      <c r="I625" s="41">
        <v>0</v>
      </c>
      <c r="J625" s="41">
        <v>0</v>
      </c>
      <c r="K625" s="41">
        <v>0</v>
      </c>
    </row>
    <row r="626" spans="1:11" ht="45">
      <c r="A626" s="119"/>
      <c r="B626" s="104"/>
      <c r="C626" s="36" t="s">
        <v>22</v>
      </c>
      <c r="D626" s="37">
        <v>0</v>
      </c>
      <c r="E626" s="37">
        <v>0</v>
      </c>
      <c r="F626" s="41">
        <v>0</v>
      </c>
      <c r="G626" s="41">
        <v>0</v>
      </c>
      <c r="H626" s="41">
        <v>0</v>
      </c>
      <c r="I626" s="41">
        <v>0</v>
      </c>
      <c r="J626" s="41">
        <v>0</v>
      </c>
      <c r="K626" s="41">
        <v>0</v>
      </c>
    </row>
    <row r="627" spans="1:11" ht="15" customHeight="1">
      <c r="A627" s="170" t="s">
        <v>230</v>
      </c>
      <c r="B627" s="102" t="s">
        <v>175</v>
      </c>
      <c r="C627" s="32" t="s">
        <v>141</v>
      </c>
      <c r="D627" s="34">
        <f>D628+D630+D632+D633</f>
        <v>755.2</v>
      </c>
      <c r="E627" s="34">
        <f>E628+E630+E632+E633</f>
        <v>755.2</v>
      </c>
      <c r="F627" s="34">
        <f>F628+F630+F632+F633</f>
        <v>755.2</v>
      </c>
      <c r="G627" s="34">
        <f>G628+G630+G632+G633</f>
        <v>494</v>
      </c>
      <c r="H627" s="34">
        <f>H628+H630+H632+H633</f>
        <v>494</v>
      </c>
      <c r="I627" s="35">
        <f>G627/D627*100</f>
        <v>65.413135593220346</v>
      </c>
      <c r="J627" s="35">
        <f>G627/E627*100</f>
        <v>65.413135593220346</v>
      </c>
      <c r="K627" s="35">
        <f>G627/F627*100</f>
        <v>65.413135593220346</v>
      </c>
    </row>
    <row r="628" spans="1:11" ht="30">
      <c r="A628" s="171"/>
      <c r="B628" s="103"/>
      <c r="C628" s="36" t="s">
        <v>19</v>
      </c>
      <c r="D628" s="37">
        <f>D635+D642+D649</f>
        <v>755.2</v>
      </c>
      <c r="E628" s="37">
        <f t="shared" ref="E628:H628" si="62">E635+E642+E649</f>
        <v>755.2</v>
      </c>
      <c r="F628" s="37">
        <f t="shared" si="62"/>
        <v>755.2</v>
      </c>
      <c r="G628" s="37">
        <f t="shared" si="62"/>
        <v>494</v>
      </c>
      <c r="H628" s="37">
        <f t="shared" si="62"/>
        <v>494</v>
      </c>
      <c r="I628" s="41">
        <f>G628/D628*100</f>
        <v>65.413135593220346</v>
      </c>
      <c r="J628" s="41">
        <f>G628/E628*100</f>
        <v>65.413135593220346</v>
      </c>
      <c r="K628" s="41">
        <f>G628/F628*100</f>
        <v>65.413135593220346</v>
      </c>
    </row>
    <row r="629" spans="1:11" ht="15" customHeight="1">
      <c r="A629" s="171"/>
      <c r="B629" s="103"/>
      <c r="C629" s="38" t="s">
        <v>142</v>
      </c>
      <c r="D629" s="37">
        <f t="shared" ref="D629:K630" si="63">D636</f>
        <v>0</v>
      </c>
      <c r="E629" s="37">
        <f t="shared" si="63"/>
        <v>0</v>
      </c>
      <c r="F629" s="37">
        <f t="shared" si="63"/>
        <v>0</v>
      </c>
      <c r="G629" s="37">
        <f t="shared" si="63"/>
        <v>0</v>
      </c>
      <c r="H629" s="37">
        <f t="shared" si="63"/>
        <v>0</v>
      </c>
      <c r="I629" s="37">
        <f t="shared" si="63"/>
        <v>0</v>
      </c>
      <c r="J629" s="37">
        <f t="shared" si="63"/>
        <v>0</v>
      </c>
      <c r="K629" s="37">
        <f t="shared" si="63"/>
        <v>0</v>
      </c>
    </row>
    <row r="630" spans="1:11" ht="45">
      <c r="A630" s="171"/>
      <c r="B630" s="103"/>
      <c r="C630" s="36" t="s">
        <v>35</v>
      </c>
      <c r="D630" s="37">
        <f>D637+D644+D651</f>
        <v>0</v>
      </c>
      <c r="E630" s="37">
        <f t="shared" ref="E630:H630" si="64">E637+E644+E651</f>
        <v>0</v>
      </c>
      <c r="F630" s="37">
        <f t="shared" si="64"/>
        <v>0</v>
      </c>
      <c r="G630" s="37">
        <f t="shared" si="64"/>
        <v>0</v>
      </c>
      <c r="H630" s="37">
        <f t="shared" si="64"/>
        <v>0</v>
      </c>
      <c r="I630" s="37">
        <f t="shared" si="63"/>
        <v>0</v>
      </c>
      <c r="J630" s="37">
        <f t="shared" si="63"/>
        <v>0</v>
      </c>
      <c r="K630" s="37">
        <f t="shared" si="63"/>
        <v>0</v>
      </c>
    </row>
    <row r="631" spans="1:11" ht="75">
      <c r="A631" s="171"/>
      <c r="B631" s="103"/>
      <c r="C631" s="38" t="s">
        <v>143</v>
      </c>
      <c r="D631" s="37">
        <v>0</v>
      </c>
      <c r="E631" s="37">
        <v>0</v>
      </c>
      <c r="F631" s="37">
        <v>0</v>
      </c>
      <c r="G631" s="37">
        <v>0</v>
      </c>
      <c r="H631" s="37">
        <v>0</v>
      </c>
      <c r="I631" s="37">
        <v>0</v>
      </c>
      <c r="J631" s="37">
        <v>0</v>
      </c>
      <c r="K631" s="37">
        <v>0</v>
      </c>
    </row>
    <row r="632" spans="1:11" ht="45">
      <c r="A632" s="171"/>
      <c r="B632" s="103"/>
      <c r="C632" s="36" t="s">
        <v>21</v>
      </c>
      <c r="D632" s="37">
        <f>D639+D646+D653</f>
        <v>0</v>
      </c>
      <c r="E632" s="37">
        <f t="shared" ref="E632:G633" si="65">E639+E646+E653</f>
        <v>0</v>
      </c>
      <c r="F632" s="37">
        <f t="shared" si="65"/>
        <v>0</v>
      </c>
      <c r="G632" s="37">
        <f t="shared" si="65"/>
        <v>0</v>
      </c>
      <c r="H632" s="37">
        <f t="shared" ref="H632:K633" si="66">H639</f>
        <v>0</v>
      </c>
      <c r="I632" s="37">
        <f t="shared" si="66"/>
        <v>0</v>
      </c>
      <c r="J632" s="37">
        <f t="shared" si="66"/>
        <v>0</v>
      </c>
      <c r="K632" s="37">
        <f t="shared" si="66"/>
        <v>0</v>
      </c>
    </row>
    <row r="633" spans="1:11" ht="45">
      <c r="A633" s="172"/>
      <c r="B633" s="104"/>
      <c r="C633" s="36" t="s">
        <v>22</v>
      </c>
      <c r="D633" s="37">
        <f>D640+D647+D654</f>
        <v>0</v>
      </c>
      <c r="E633" s="37">
        <f t="shared" si="65"/>
        <v>0</v>
      </c>
      <c r="F633" s="37">
        <f t="shared" si="65"/>
        <v>0</v>
      </c>
      <c r="G633" s="37">
        <f t="shared" si="65"/>
        <v>0</v>
      </c>
      <c r="H633" s="37">
        <f t="shared" si="66"/>
        <v>0</v>
      </c>
      <c r="I633" s="37">
        <f t="shared" si="66"/>
        <v>0</v>
      </c>
      <c r="J633" s="37">
        <f t="shared" si="66"/>
        <v>0</v>
      </c>
      <c r="K633" s="37">
        <f t="shared" si="66"/>
        <v>0</v>
      </c>
    </row>
    <row r="634" spans="1:11" ht="15" customHeight="1">
      <c r="A634" s="99" t="s">
        <v>231</v>
      </c>
      <c r="B634" s="102" t="s">
        <v>175</v>
      </c>
      <c r="C634" s="32" t="s">
        <v>141</v>
      </c>
      <c r="D634" s="34">
        <f>D635+D637+D639+D640</f>
        <v>305.2</v>
      </c>
      <c r="E634" s="34">
        <f>E635+E637+E639+E640</f>
        <v>305.2</v>
      </c>
      <c r="F634" s="34">
        <f>F635+F637+F639+F640</f>
        <v>305.2</v>
      </c>
      <c r="G634" s="34">
        <f>G635+G637+G639+G640</f>
        <v>305.2</v>
      </c>
      <c r="H634" s="34">
        <f>H635+H637+H639+H640</f>
        <v>305.2</v>
      </c>
      <c r="I634" s="35">
        <f>G634/D634*100</f>
        <v>100</v>
      </c>
      <c r="J634" s="35">
        <f>G634/E634*100</f>
        <v>100</v>
      </c>
      <c r="K634" s="35">
        <f>G634/F634*100</f>
        <v>100</v>
      </c>
    </row>
    <row r="635" spans="1:11" ht="30">
      <c r="A635" s="100"/>
      <c r="B635" s="103"/>
      <c r="C635" s="36" t="s">
        <v>19</v>
      </c>
      <c r="D635" s="37">
        <v>305.2</v>
      </c>
      <c r="E635" s="37">
        <v>305.2</v>
      </c>
      <c r="F635" s="37">
        <v>305.2</v>
      </c>
      <c r="G635" s="37">
        <v>305.2</v>
      </c>
      <c r="H635" s="37">
        <v>305.2</v>
      </c>
      <c r="I635" s="41">
        <f>G635/D635*100</f>
        <v>100</v>
      </c>
      <c r="J635" s="41">
        <f>G635/E635*100</f>
        <v>100</v>
      </c>
      <c r="K635" s="41">
        <f>G635/F635*100</f>
        <v>100</v>
      </c>
    </row>
    <row r="636" spans="1:11" ht="15" customHeight="1">
      <c r="A636" s="100"/>
      <c r="B636" s="103"/>
      <c r="C636" s="38" t="s">
        <v>142</v>
      </c>
      <c r="D636" s="37">
        <v>0</v>
      </c>
      <c r="E636" s="37">
        <v>0</v>
      </c>
      <c r="F636" s="41">
        <v>0</v>
      </c>
      <c r="G636" s="41">
        <v>0</v>
      </c>
      <c r="H636" s="41">
        <v>0</v>
      </c>
      <c r="I636" s="41">
        <v>0</v>
      </c>
      <c r="J636" s="41">
        <v>0</v>
      </c>
      <c r="K636" s="41">
        <v>0</v>
      </c>
    </row>
    <row r="637" spans="1:11" ht="45">
      <c r="A637" s="100"/>
      <c r="B637" s="103"/>
      <c r="C637" s="36" t="s">
        <v>35</v>
      </c>
      <c r="D637" s="37">
        <v>0</v>
      </c>
      <c r="E637" s="37">
        <v>0</v>
      </c>
      <c r="F637" s="41">
        <v>0</v>
      </c>
      <c r="G637" s="41">
        <v>0</v>
      </c>
      <c r="H637" s="41">
        <v>0</v>
      </c>
      <c r="I637" s="41">
        <v>0</v>
      </c>
      <c r="J637" s="41">
        <v>0</v>
      </c>
      <c r="K637" s="41">
        <v>0</v>
      </c>
    </row>
    <row r="638" spans="1:11" ht="75">
      <c r="A638" s="100"/>
      <c r="B638" s="103"/>
      <c r="C638" s="38" t="s">
        <v>143</v>
      </c>
      <c r="D638" s="37">
        <v>0</v>
      </c>
      <c r="E638" s="37">
        <v>0</v>
      </c>
      <c r="F638" s="37">
        <v>0</v>
      </c>
      <c r="G638" s="37">
        <v>0</v>
      </c>
      <c r="H638" s="37">
        <v>0</v>
      </c>
      <c r="I638" s="37">
        <v>0</v>
      </c>
      <c r="J638" s="37">
        <v>0</v>
      </c>
      <c r="K638" s="37">
        <v>0</v>
      </c>
    </row>
    <row r="639" spans="1:11" ht="45">
      <c r="A639" s="100"/>
      <c r="B639" s="103"/>
      <c r="C639" s="36" t="s">
        <v>21</v>
      </c>
      <c r="D639" s="37">
        <v>0</v>
      </c>
      <c r="E639" s="37">
        <v>0</v>
      </c>
      <c r="F639" s="41">
        <v>0</v>
      </c>
      <c r="G639" s="41">
        <v>0</v>
      </c>
      <c r="H639" s="41">
        <v>0</v>
      </c>
      <c r="I639" s="41">
        <v>0</v>
      </c>
      <c r="J639" s="41">
        <v>0</v>
      </c>
      <c r="K639" s="41">
        <v>0</v>
      </c>
    </row>
    <row r="640" spans="1:11" ht="45">
      <c r="A640" s="101"/>
      <c r="B640" s="104"/>
      <c r="C640" s="36" t="s">
        <v>22</v>
      </c>
      <c r="D640" s="37">
        <v>0</v>
      </c>
      <c r="E640" s="37">
        <v>0</v>
      </c>
      <c r="F640" s="41">
        <v>0</v>
      </c>
      <c r="G640" s="41">
        <v>0</v>
      </c>
      <c r="H640" s="41">
        <v>0</v>
      </c>
      <c r="I640" s="41">
        <v>0</v>
      </c>
      <c r="J640" s="41">
        <v>0</v>
      </c>
      <c r="K640" s="41">
        <v>0</v>
      </c>
    </row>
    <row r="641" spans="1:11" ht="15" customHeight="1">
      <c r="A641" s="173" t="s">
        <v>232</v>
      </c>
      <c r="B641" s="102" t="s">
        <v>175</v>
      </c>
      <c r="C641" s="32" t="s">
        <v>141</v>
      </c>
      <c r="D641" s="34">
        <f t="shared" ref="D641:K641" si="67">D642+D644+D646+D647</f>
        <v>200</v>
      </c>
      <c r="E641" s="34">
        <f t="shared" si="67"/>
        <v>200</v>
      </c>
      <c r="F641" s="34">
        <f t="shared" si="67"/>
        <v>200</v>
      </c>
      <c r="G641" s="34">
        <f t="shared" si="67"/>
        <v>0</v>
      </c>
      <c r="H641" s="34">
        <f t="shared" si="67"/>
        <v>0</v>
      </c>
      <c r="I641" s="34">
        <f t="shared" si="67"/>
        <v>0</v>
      </c>
      <c r="J641" s="34">
        <f t="shared" si="67"/>
        <v>0</v>
      </c>
      <c r="K641" s="34">
        <f t="shared" si="67"/>
        <v>0</v>
      </c>
    </row>
    <row r="642" spans="1:11" ht="30">
      <c r="A642" s="174"/>
      <c r="B642" s="103"/>
      <c r="C642" s="36" t="s">
        <v>19</v>
      </c>
      <c r="D642" s="37">
        <v>200</v>
      </c>
      <c r="E642" s="37">
        <v>200</v>
      </c>
      <c r="F642" s="37">
        <v>200</v>
      </c>
      <c r="G642" s="41">
        <v>0</v>
      </c>
      <c r="H642" s="41">
        <v>0</v>
      </c>
      <c r="I642" s="41">
        <v>0</v>
      </c>
      <c r="J642" s="41">
        <v>0</v>
      </c>
      <c r="K642" s="41">
        <v>0</v>
      </c>
    </row>
    <row r="643" spans="1:11" ht="15" customHeight="1">
      <c r="A643" s="174"/>
      <c r="B643" s="103"/>
      <c r="C643" s="38" t="s">
        <v>142</v>
      </c>
      <c r="D643" s="37">
        <v>0</v>
      </c>
      <c r="E643" s="37">
        <v>0</v>
      </c>
      <c r="F643" s="41">
        <v>0</v>
      </c>
      <c r="G643" s="41">
        <v>0</v>
      </c>
      <c r="H643" s="41">
        <v>0</v>
      </c>
      <c r="I643" s="41">
        <v>0</v>
      </c>
      <c r="J643" s="41">
        <v>0</v>
      </c>
      <c r="K643" s="41">
        <v>0</v>
      </c>
    </row>
    <row r="644" spans="1:11" ht="45">
      <c r="A644" s="174"/>
      <c r="B644" s="103"/>
      <c r="C644" s="36" t="s">
        <v>35</v>
      </c>
      <c r="D644" s="37">
        <v>0</v>
      </c>
      <c r="E644" s="37">
        <v>0</v>
      </c>
      <c r="F644" s="41">
        <v>0</v>
      </c>
      <c r="G644" s="41">
        <v>0</v>
      </c>
      <c r="H644" s="41">
        <v>0</v>
      </c>
      <c r="I644" s="41">
        <v>0</v>
      </c>
      <c r="J644" s="41">
        <v>0</v>
      </c>
      <c r="K644" s="41">
        <v>0</v>
      </c>
    </row>
    <row r="645" spans="1:11" ht="75">
      <c r="A645" s="174"/>
      <c r="B645" s="103"/>
      <c r="C645" s="38" t="s">
        <v>143</v>
      </c>
      <c r="D645" s="37">
        <v>0</v>
      </c>
      <c r="E645" s="37">
        <v>0</v>
      </c>
      <c r="F645" s="37">
        <v>0</v>
      </c>
      <c r="G645" s="37">
        <v>0</v>
      </c>
      <c r="H645" s="37">
        <v>0</v>
      </c>
      <c r="I645" s="37">
        <v>0</v>
      </c>
      <c r="J645" s="37">
        <v>0</v>
      </c>
      <c r="K645" s="37">
        <v>0</v>
      </c>
    </row>
    <row r="646" spans="1:11" ht="45">
      <c r="A646" s="174"/>
      <c r="B646" s="103"/>
      <c r="C646" s="36" t="s">
        <v>21</v>
      </c>
      <c r="D646" s="37">
        <v>0</v>
      </c>
      <c r="E646" s="37">
        <v>0</v>
      </c>
      <c r="F646" s="41">
        <v>0</v>
      </c>
      <c r="G646" s="41">
        <v>0</v>
      </c>
      <c r="H646" s="41">
        <v>0</v>
      </c>
      <c r="I646" s="41">
        <v>0</v>
      </c>
      <c r="J646" s="41">
        <v>0</v>
      </c>
      <c r="K646" s="41">
        <v>0</v>
      </c>
    </row>
    <row r="647" spans="1:11" ht="45">
      <c r="A647" s="175"/>
      <c r="B647" s="104"/>
      <c r="C647" s="36" t="s">
        <v>22</v>
      </c>
      <c r="D647" s="37">
        <v>0</v>
      </c>
      <c r="E647" s="37">
        <v>0</v>
      </c>
      <c r="F647" s="41">
        <v>0</v>
      </c>
      <c r="G647" s="41">
        <v>0</v>
      </c>
      <c r="H647" s="41">
        <v>0</v>
      </c>
      <c r="I647" s="41">
        <v>0</v>
      </c>
      <c r="J647" s="41">
        <v>0</v>
      </c>
      <c r="K647" s="41">
        <v>0</v>
      </c>
    </row>
    <row r="648" spans="1:11" ht="15" customHeight="1">
      <c r="A648" s="173" t="s">
        <v>233</v>
      </c>
      <c r="B648" s="126"/>
      <c r="C648" s="32" t="s">
        <v>141</v>
      </c>
      <c r="D648" s="34">
        <f t="shared" ref="D648:K648" si="68">D649+D651+D653+D654</f>
        <v>250</v>
      </c>
      <c r="E648" s="34">
        <f t="shared" si="68"/>
        <v>250</v>
      </c>
      <c r="F648" s="34">
        <f t="shared" si="68"/>
        <v>250</v>
      </c>
      <c r="G648" s="34">
        <f t="shared" si="68"/>
        <v>188.8</v>
      </c>
      <c r="H648" s="34">
        <f t="shared" si="68"/>
        <v>188.8</v>
      </c>
      <c r="I648" s="34">
        <f t="shared" si="68"/>
        <v>0</v>
      </c>
      <c r="J648" s="34">
        <f t="shared" si="68"/>
        <v>0</v>
      </c>
      <c r="K648" s="34">
        <f t="shared" si="68"/>
        <v>0</v>
      </c>
    </row>
    <row r="649" spans="1:11" ht="30">
      <c r="A649" s="174"/>
      <c r="B649" s="127"/>
      <c r="C649" s="36" t="s">
        <v>19</v>
      </c>
      <c r="D649" s="37">
        <v>250</v>
      </c>
      <c r="E649" s="37">
        <v>250</v>
      </c>
      <c r="F649" s="37">
        <v>250</v>
      </c>
      <c r="G649" s="41">
        <v>188.8</v>
      </c>
      <c r="H649" s="41">
        <v>188.8</v>
      </c>
      <c r="I649" s="41">
        <v>0</v>
      </c>
      <c r="J649" s="41">
        <v>0</v>
      </c>
      <c r="K649" s="41">
        <v>0</v>
      </c>
    </row>
    <row r="650" spans="1:11" ht="15" customHeight="1">
      <c r="A650" s="174"/>
      <c r="B650" s="127"/>
      <c r="C650" s="38" t="s">
        <v>142</v>
      </c>
      <c r="D650" s="37">
        <v>0</v>
      </c>
      <c r="E650" s="37">
        <v>0</v>
      </c>
      <c r="F650" s="41">
        <v>0</v>
      </c>
      <c r="G650" s="41">
        <v>0</v>
      </c>
      <c r="H650" s="41">
        <v>0</v>
      </c>
      <c r="I650" s="41">
        <v>0</v>
      </c>
      <c r="J650" s="41">
        <v>0</v>
      </c>
      <c r="K650" s="41">
        <v>0</v>
      </c>
    </row>
    <row r="651" spans="1:11" ht="45">
      <c r="A651" s="174"/>
      <c r="B651" s="127"/>
      <c r="C651" s="36" t="s">
        <v>35</v>
      </c>
      <c r="D651" s="37">
        <v>0</v>
      </c>
      <c r="E651" s="37">
        <v>0</v>
      </c>
      <c r="F651" s="41">
        <v>0</v>
      </c>
      <c r="G651" s="41">
        <v>0</v>
      </c>
      <c r="H651" s="41">
        <v>0</v>
      </c>
      <c r="I651" s="41">
        <v>0</v>
      </c>
      <c r="J651" s="41">
        <v>0</v>
      </c>
      <c r="K651" s="41">
        <v>0</v>
      </c>
    </row>
    <row r="652" spans="1:11" ht="75">
      <c r="A652" s="174"/>
      <c r="B652" s="127"/>
      <c r="C652" s="38" t="s">
        <v>143</v>
      </c>
      <c r="D652" s="37">
        <v>0</v>
      </c>
      <c r="E652" s="37">
        <v>0</v>
      </c>
      <c r="F652" s="37">
        <v>0</v>
      </c>
      <c r="G652" s="37">
        <v>0</v>
      </c>
      <c r="H652" s="37">
        <v>0</v>
      </c>
      <c r="I652" s="37">
        <v>0</v>
      </c>
      <c r="J652" s="37">
        <v>0</v>
      </c>
      <c r="K652" s="37">
        <v>0</v>
      </c>
    </row>
    <row r="653" spans="1:11" ht="45">
      <c r="A653" s="174"/>
      <c r="B653" s="127"/>
      <c r="C653" s="36" t="s">
        <v>21</v>
      </c>
      <c r="D653" s="37">
        <v>0</v>
      </c>
      <c r="E653" s="37">
        <v>0</v>
      </c>
      <c r="F653" s="41">
        <v>0</v>
      </c>
      <c r="G653" s="41">
        <v>0</v>
      </c>
      <c r="H653" s="41">
        <v>0</v>
      </c>
      <c r="I653" s="41">
        <v>0</v>
      </c>
      <c r="J653" s="41">
        <v>0</v>
      </c>
      <c r="K653" s="41">
        <v>0</v>
      </c>
    </row>
    <row r="654" spans="1:11" ht="45">
      <c r="A654" s="175"/>
      <c r="B654" s="128"/>
      <c r="C654" s="36" t="s">
        <v>22</v>
      </c>
      <c r="D654" s="37">
        <v>0</v>
      </c>
      <c r="E654" s="37">
        <v>0</v>
      </c>
      <c r="F654" s="41">
        <v>0</v>
      </c>
      <c r="G654" s="41">
        <v>0</v>
      </c>
      <c r="H654" s="41">
        <v>0</v>
      </c>
      <c r="I654" s="41">
        <v>0</v>
      </c>
      <c r="J654" s="41">
        <v>0</v>
      </c>
      <c r="K654" s="41">
        <v>0</v>
      </c>
    </row>
    <row r="655" spans="1:11" ht="15" customHeight="1">
      <c r="A655" s="170" t="s">
        <v>234</v>
      </c>
      <c r="B655" s="102" t="s">
        <v>175</v>
      </c>
      <c r="C655" s="32" t="s">
        <v>141</v>
      </c>
      <c r="D655" s="34">
        <f>D656+D658+D660+D661</f>
        <v>0</v>
      </c>
      <c r="E655" s="34">
        <f>E656+E658+E660+E661</f>
        <v>0</v>
      </c>
      <c r="F655" s="34">
        <f>F656+F658+F660+F661</f>
        <v>0</v>
      </c>
      <c r="G655" s="34">
        <f>G656+G658+G660+G661</f>
        <v>0</v>
      </c>
      <c r="H655" s="34">
        <f>H656+H658+H660+H661</f>
        <v>0</v>
      </c>
      <c r="I655" s="35">
        <v>0</v>
      </c>
      <c r="J655" s="35">
        <v>0</v>
      </c>
      <c r="K655" s="35">
        <v>0</v>
      </c>
    </row>
    <row r="656" spans="1:11" ht="30">
      <c r="A656" s="171"/>
      <c r="B656" s="103"/>
      <c r="C656" s="36" t="s">
        <v>19</v>
      </c>
      <c r="D656" s="37">
        <f t="shared" ref="D656:E658" si="69">D663</f>
        <v>0</v>
      </c>
      <c r="E656" s="37">
        <f t="shared" si="69"/>
        <v>0</v>
      </c>
      <c r="F656" s="37">
        <v>0</v>
      </c>
      <c r="G656" s="37">
        <f>G663</f>
        <v>0</v>
      </c>
      <c r="H656" s="37">
        <f>H663</f>
        <v>0</v>
      </c>
      <c r="I656" s="35">
        <v>0</v>
      </c>
      <c r="J656" s="35">
        <v>0</v>
      </c>
      <c r="K656" s="35">
        <v>0</v>
      </c>
    </row>
    <row r="657" spans="1:11" ht="15" customHeight="1">
      <c r="A657" s="171"/>
      <c r="B657" s="103"/>
      <c r="C657" s="38" t="s">
        <v>142</v>
      </c>
      <c r="D657" s="37">
        <f t="shared" si="69"/>
        <v>0</v>
      </c>
      <c r="E657" s="37">
        <f t="shared" si="69"/>
        <v>0</v>
      </c>
      <c r="F657" s="37">
        <v>0</v>
      </c>
      <c r="G657" s="37">
        <v>0</v>
      </c>
      <c r="H657" s="37">
        <v>0</v>
      </c>
      <c r="I657" s="37">
        <v>0</v>
      </c>
      <c r="J657" s="37">
        <v>0</v>
      </c>
      <c r="K657" s="37">
        <v>0</v>
      </c>
    </row>
    <row r="658" spans="1:11" ht="45">
      <c r="A658" s="171"/>
      <c r="B658" s="103"/>
      <c r="C658" s="36" t="s">
        <v>35</v>
      </c>
      <c r="D658" s="37">
        <f t="shared" si="69"/>
        <v>0</v>
      </c>
      <c r="E658" s="37">
        <f t="shared" si="69"/>
        <v>0</v>
      </c>
      <c r="F658" s="37">
        <f>F665</f>
        <v>0</v>
      </c>
      <c r="G658" s="37">
        <v>0</v>
      </c>
      <c r="H658" s="37">
        <f>H665</f>
        <v>0</v>
      </c>
      <c r="I658" s="37">
        <f>I665</f>
        <v>0</v>
      </c>
      <c r="J658" s="37">
        <f>J665</f>
        <v>0</v>
      </c>
      <c r="K658" s="37">
        <f>K665</f>
        <v>0</v>
      </c>
    </row>
    <row r="659" spans="1:11" ht="75">
      <c r="A659" s="171"/>
      <c r="B659" s="103"/>
      <c r="C659" s="38" t="s">
        <v>143</v>
      </c>
      <c r="D659" s="37">
        <v>0</v>
      </c>
      <c r="E659" s="37">
        <v>0</v>
      </c>
      <c r="F659" s="37">
        <v>0</v>
      </c>
      <c r="G659" s="37">
        <v>0</v>
      </c>
      <c r="H659" s="37">
        <v>0</v>
      </c>
      <c r="I659" s="37">
        <v>0</v>
      </c>
      <c r="J659" s="37">
        <v>0</v>
      </c>
      <c r="K659" s="37">
        <v>0</v>
      </c>
    </row>
    <row r="660" spans="1:11" ht="45">
      <c r="A660" s="171"/>
      <c r="B660" s="103"/>
      <c r="C660" s="36" t="s">
        <v>21</v>
      </c>
      <c r="D660" s="37">
        <f t="shared" ref="D660:K661" si="70">D667</f>
        <v>0</v>
      </c>
      <c r="E660" s="37">
        <f t="shared" si="70"/>
        <v>0</v>
      </c>
      <c r="F660" s="37">
        <f t="shared" si="70"/>
        <v>0</v>
      </c>
      <c r="G660" s="37">
        <f t="shared" si="70"/>
        <v>0</v>
      </c>
      <c r="H660" s="37">
        <f t="shared" si="70"/>
        <v>0</v>
      </c>
      <c r="I660" s="37">
        <f t="shared" si="70"/>
        <v>0</v>
      </c>
      <c r="J660" s="37">
        <f t="shared" si="70"/>
        <v>0</v>
      </c>
      <c r="K660" s="37">
        <f t="shared" si="70"/>
        <v>0</v>
      </c>
    </row>
    <row r="661" spans="1:11" ht="45">
      <c r="A661" s="172"/>
      <c r="B661" s="104"/>
      <c r="C661" s="36" t="s">
        <v>22</v>
      </c>
      <c r="D661" s="37">
        <f t="shared" si="70"/>
        <v>0</v>
      </c>
      <c r="E661" s="37">
        <f t="shared" si="70"/>
        <v>0</v>
      </c>
      <c r="F661" s="37">
        <f t="shared" si="70"/>
        <v>0</v>
      </c>
      <c r="G661" s="37">
        <f t="shared" si="70"/>
        <v>0</v>
      </c>
      <c r="H661" s="37">
        <f t="shared" si="70"/>
        <v>0</v>
      </c>
      <c r="I661" s="37">
        <f t="shared" si="70"/>
        <v>0</v>
      </c>
      <c r="J661" s="37">
        <f t="shared" si="70"/>
        <v>0</v>
      </c>
      <c r="K661" s="37">
        <f t="shared" si="70"/>
        <v>0</v>
      </c>
    </row>
    <row r="662" spans="1:11" ht="15" customHeight="1">
      <c r="A662" s="99" t="s">
        <v>235</v>
      </c>
      <c r="B662" s="102" t="s">
        <v>175</v>
      </c>
      <c r="C662" s="32" t="s">
        <v>141</v>
      </c>
      <c r="D662" s="34">
        <f>D663+D665+D667+D668</f>
        <v>0</v>
      </c>
      <c r="E662" s="34">
        <f>E663+E665+E667+E668</f>
        <v>0</v>
      </c>
      <c r="F662" s="34">
        <f>F663+F665+F667+F668</f>
        <v>0</v>
      </c>
      <c r="G662" s="34">
        <f>G663+G665+G667+G668</f>
        <v>0</v>
      </c>
      <c r="H662" s="34">
        <f>H663+H665+H667+H668</f>
        <v>0</v>
      </c>
      <c r="I662" s="35">
        <v>0</v>
      </c>
      <c r="J662" s="35">
        <v>0</v>
      </c>
      <c r="K662" s="35" t="e">
        <f>G662/F662*100</f>
        <v>#DIV/0!</v>
      </c>
    </row>
    <row r="663" spans="1:11" ht="30">
      <c r="A663" s="100"/>
      <c r="B663" s="103"/>
      <c r="C663" s="36" t="s">
        <v>19</v>
      </c>
      <c r="D663" s="37">
        <v>0</v>
      </c>
      <c r="E663" s="37">
        <v>0</v>
      </c>
      <c r="F663" s="41">
        <v>0</v>
      </c>
      <c r="G663" s="41">
        <v>0</v>
      </c>
      <c r="H663" s="41">
        <v>0</v>
      </c>
      <c r="I663" s="35">
        <v>0</v>
      </c>
      <c r="J663" s="35">
        <v>0</v>
      </c>
      <c r="K663" s="35">
        <v>0</v>
      </c>
    </row>
    <row r="664" spans="1:11" ht="15" customHeight="1">
      <c r="A664" s="100"/>
      <c r="B664" s="103"/>
      <c r="C664" s="38" t="s">
        <v>142</v>
      </c>
      <c r="D664" s="37">
        <v>0</v>
      </c>
      <c r="E664" s="37">
        <v>0</v>
      </c>
      <c r="F664" s="41">
        <v>0</v>
      </c>
      <c r="G664" s="41">
        <v>0</v>
      </c>
      <c r="H664" s="41">
        <v>0</v>
      </c>
      <c r="I664" s="41">
        <v>0</v>
      </c>
      <c r="J664" s="41">
        <v>0</v>
      </c>
      <c r="K664" s="41">
        <v>0</v>
      </c>
    </row>
    <row r="665" spans="1:11" ht="45">
      <c r="A665" s="100"/>
      <c r="B665" s="103"/>
      <c r="C665" s="36" t="s">
        <v>35</v>
      </c>
      <c r="D665" s="37">
        <v>0</v>
      </c>
      <c r="E665" s="37">
        <v>0</v>
      </c>
      <c r="F665" s="41">
        <v>0</v>
      </c>
      <c r="G665" s="41">
        <v>0</v>
      </c>
      <c r="H665" s="41">
        <v>0</v>
      </c>
      <c r="I665" s="41">
        <v>0</v>
      </c>
      <c r="J665" s="41">
        <v>0</v>
      </c>
      <c r="K665" s="41">
        <v>0</v>
      </c>
    </row>
    <row r="666" spans="1:11" ht="75">
      <c r="A666" s="100"/>
      <c r="B666" s="103"/>
      <c r="C666" s="38" t="s">
        <v>143</v>
      </c>
      <c r="D666" s="37">
        <v>0</v>
      </c>
      <c r="E666" s="37">
        <v>0</v>
      </c>
      <c r="F666" s="37">
        <v>0</v>
      </c>
      <c r="G666" s="37">
        <v>0</v>
      </c>
      <c r="H666" s="37">
        <v>0</v>
      </c>
      <c r="I666" s="37">
        <v>0</v>
      </c>
      <c r="J666" s="37">
        <v>0</v>
      </c>
      <c r="K666" s="37">
        <v>0</v>
      </c>
    </row>
    <row r="667" spans="1:11" ht="45">
      <c r="A667" s="100"/>
      <c r="B667" s="103"/>
      <c r="C667" s="36" t="s">
        <v>21</v>
      </c>
      <c r="D667" s="37">
        <v>0</v>
      </c>
      <c r="E667" s="37">
        <v>0</v>
      </c>
      <c r="F667" s="41">
        <v>0</v>
      </c>
      <c r="G667" s="41">
        <v>0</v>
      </c>
      <c r="H667" s="41">
        <v>0</v>
      </c>
      <c r="I667" s="41">
        <v>0</v>
      </c>
      <c r="J667" s="41">
        <v>0</v>
      </c>
      <c r="K667" s="41">
        <v>0</v>
      </c>
    </row>
    <row r="668" spans="1:11" ht="45">
      <c r="A668" s="101"/>
      <c r="B668" s="104"/>
      <c r="C668" s="36" t="s">
        <v>22</v>
      </c>
      <c r="D668" s="37">
        <v>0</v>
      </c>
      <c r="E668" s="37">
        <v>0</v>
      </c>
      <c r="F668" s="41">
        <v>0</v>
      </c>
      <c r="G668" s="41">
        <v>0</v>
      </c>
      <c r="H668" s="41">
        <v>0</v>
      </c>
      <c r="I668" s="41">
        <v>0</v>
      </c>
      <c r="J668" s="41">
        <v>0</v>
      </c>
      <c r="K668" s="41">
        <v>0</v>
      </c>
    </row>
    <row r="669" spans="1:11" ht="15" customHeight="1">
      <c r="A669" s="170" t="s">
        <v>236</v>
      </c>
      <c r="B669" s="102" t="s">
        <v>175</v>
      </c>
      <c r="C669" s="32" t="s">
        <v>141</v>
      </c>
      <c r="D669" s="34">
        <f>D670+D672+D674+D675</f>
        <v>1452.8</v>
      </c>
      <c r="E669" s="34">
        <f>E670+E672+E674+E675</f>
        <v>1452.8</v>
      </c>
      <c r="F669" s="34">
        <f>F670+F672+F674+F675</f>
        <v>1452.8</v>
      </c>
      <c r="G669" s="34">
        <f>G670+G672+G674+G675</f>
        <v>1202.8</v>
      </c>
      <c r="H669" s="34">
        <f>H670+H672+H674+H675</f>
        <v>1202.8</v>
      </c>
      <c r="I669" s="35">
        <f>G669/D669*100</f>
        <v>82.791850220264323</v>
      </c>
      <c r="J669" s="35">
        <f>G669/E669*100</f>
        <v>82.791850220264323</v>
      </c>
      <c r="K669" s="35">
        <f>G669/F669*100</f>
        <v>82.791850220264323</v>
      </c>
    </row>
    <row r="670" spans="1:11" ht="30">
      <c r="A670" s="171"/>
      <c r="B670" s="103"/>
      <c r="C670" s="36" t="s">
        <v>19</v>
      </c>
      <c r="D670" s="37">
        <f>D677+D684+D691+D698+D705</f>
        <v>1452.8</v>
      </c>
      <c r="E670" s="37">
        <f t="shared" ref="E670:H672" si="71">E677+E684+E691+E698+E705</f>
        <v>1452.8</v>
      </c>
      <c r="F670" s="37">
        <f t="shared" si="71"/>
        <v>1452.8</v>
      </c>
      <c r="G670" s="37">
        <f t="shared" si="71"/>
        <v>1202.8</v>
      </c>
      <c r="H670" s="37">
        <f t="shared" si="71"/>
        <v>1202.8</v>
      </c>
      <c r="I670" s="41">
        <f>G670/D670*100</f>
        <v>82.791850220264323</v>
      </c>
      <c r="J670" s="41">
        <f>G670/E670*100</f>
        <v>82.791850220264323</v>
      </c>
      <c r="K670" s="41">
        <f>G670/F670*100</f>
        <v>82.791850220264323</v>
      </c>
    </row>
    <row r="671" spans="1:11" ht="15" customHeight="1">
      <c r="A671" s="171"/>
      <c r="B671" s="103"/>
      <c r="C671" s="38" t="s">
        <v>142</v>
      </c>
      <c r="D671" s="37">
        <f>D678+D685+D692+D699+D706</f>
        <v>0</v>
      </c>
      <c r="E671" s="37">
        <f t="shared" si="71"/>
        <v>0</v>
      </c>
      <c r="F671" s="37">
        <f t="shared" si="71"/>
        <v>0</v>
      </c>
      <c r="G671" s="37">
        <f t="shared" si="71"/>
        <v>0</v>
      </c>
      <c r="H671" s="37">
        <f t="shared" si="71"/>
        <v>0</v>
      </c>
      <c r="I671" s="41">
        <v>0</v>
      </c>
      <c r="J671" s="41">
        <v>0</v>
      </c>
      <c r="K671" s="41">
        <v>0</v>
      </c>
    </row>
    <row r="672" spans="1:11" ht="45">
      <c r="A672" s="171"/>
      <c r="B672" s="103"/>
      <c r="C672" s="36" t="s">
        <v>35</v>
      </c>
      <c r="D672" s="37">
        <f>D679+D686+D693+D700+D707</f>
        <v>0</v>
      </c>
      <c r="E672" s="37">
        <f t="shared" si="71"/>
        <v>0</v>
      </c>
      <c r="F672" s="37">
        <f t="shared" si="71"/>
        <v>0</v>
      </c>
      <c r="G672" s="37">
        <f t="shared" si="71"/>
        <v>0</v>
      </c>
      <c r="H672" s="37">
        <f t="shared" si="71"/>
        <v>0</v>
      </c>
      <c r="I672" s="41">
        <v>0</v>
      </c>
      <c r="J672" s="41">
        <v>0</v>
      </c>
      <c r="K672" s="41">
        <v>0</v>
      </c>
    </row>
    <row r="673" spans="1:11" ht="75">
      <c r="A673" s="171"/>
      <c r="B673" s="103"/>
      <c r="C673" s="38" t="s">
        <v>143</v>
      </c>
      <c r="D673" s="37">
        <f>D672</f>
        <v>0</v>
      </c>
      <c r="E673" s="37">
        <f>E672</f>
        <v>0</v>
      </c>
      <c r="F673" s="37">
        <f>F672</f>
        <v>0</v>
      </c>
      <c r="G673" s="37">
        <f>G672</f>
        <v>0</v>
      </c>
      <c r="H673" s="37">
        <f>H672</f>
        <v>0</v>
      </c>
      <c r="I673" s="41">
        <v>0</v>
      </c>
      <c r="J673" s="41">
        <v>0</v>
      </c>
      <c r="K673" s="41">
        <v>0</v>
      </c>
    </row>
    <row r="674" spans="1:11" ht="45">
      <c r="A674" s="171"/>
      <c r="B674" s="103"/>
      <c r="C674" s="36" t="s">
        <v>21</v>
      </c>
      <c r="D674" s="37">
        <f>D681+D688+D695+D702+D709</f>
        <v>0</v>
      </c>
      <c r="E674" s="37">
        <f t="shared" ref="E674:H675" si="72">E681+E688+E695+E702+E709</f>
        <v>0</v>
      </c>
      <c r="F674" s="37">
        <f t="shared" si="72"/>
        <v>0</v>
      </c>
      <c r="G674" s="37">
        <f t="shared" si="72"/>
        <v>0</v>
      </c>
      <c r="H674" s="37">
        <f t="shared" si="72"/>
        <v>0</v>
      </c>
      <c r="I674" s="41">
        <v>0</v>
      </c>
      <c r="J674" s="37">
        <f>J681+J688</f>
        <v>0</v>
      </c>
      <c r="K674" s="37">
        <f>K681+K688</f>
        <v>0</v>
      </c>
    </row>
    <row r="675" spans="1:11" ht="45">
      <c r="A675" s="172"/>
      <c r="B675" s="104"/>
      <c r="C675" s="36" t="s">
        <v>22</v>
      </c>
      <c r="D675" s="37">
        <f>D682+D689+D696+D703+D710</f>
        <v>0</v>
      </c>
      <c r="E675" s="37">
        <f t="shared" si="72"/>
        <v>0</v>
      </c>
      <c r="F675" s="37">
        <f t="shared" si="72"/>
        <v>0</v>
      </c>
      <c r="G675" s="37">
        <f t="shared" si="72"/>
        <v>0</v>
      </c>
      <c r="H675" s="37">
        <f t="shared" si="72"/>
        <v>0</v>
      </c>
      <c r="I675" s="41">
        <v>0</v>
      </c>
      <c r="J675" s="37">
        <f>J682+J689</f>
        <v>0</v>
      </c>
      <c r="K675" s="37">
        <f>K682+K689</f>
        <v>0</v>
      </c>
    </row>
    <row r="676" spans="1:11" ht="15" customHeight="1">
      <c r="A676" s="99" t="s">
        <v>237</v>
      </c>
      <c r="B676" s="102" t="s">
        <v>175</v>
      </c>
      <c r="C676" s="32" t="s">
        <v>141</v>
      </c>
      <c r="D676" s="34">
        <f>D677+D679+D681+D682</f>
        <v>1032.8</v>
      </c>
      <c r="E676" s="34">
        <f>E677+E679+E681+E682</f>
        <v>1032.8</v>
      </c>
      <c r="F676" s="34">
        <f>F677+F679+F681+F682</f>
        <v>1032.8</v>
      </c>
      <c r="G676" s="34">
        <f>G677+G679+G681+G682</f>
        <v>1032.8</v>
      </c>
      <c r="H676" s="34">
        <f>H677+H679+H681+H682</f>
        <v>1032.8</v>
      </c>
      <c r="I676" s="35">
        <f>G676/D676*100</f>
        <v>100</v>
      </c>
      <c r="J676" s="35">
        <f>G676/E676*100</f>
        <v>100</v>
      </c>
      <c r="K676" s="35">
        <f>G676/F676*100</f>
        <v>100</v>
      </c>
    </row>
    <row r="677" spans="1:11" ht="30">
      <c r="A677" s="100"/>
      <c r="B677" s="103"/>
      <c r="C677" s="36" t="s">
        <v>19</v>
      </c>
      <c r="D677" s="37">
        <v>1032.8</v>
      </c>
      <c r="E677" s="37">
        <v>1032.8</v>
      </c>
      <c r="F677" s="37">
        <v>1032.8</v>
      </c>
      <c r="G677" s="41">
        <v>1032.8</v>
      </c>
      <c r="H677" s="41">
        <v>1032.8</v>
      </c>
      <c r="I677" s="41">
        <f>G677/D677*100</f>
        <v>100</v>
      </c>
      <c r="J677" s="41">
        <f>G677/E677*100</f>
        <v>100</v>
      </c>
      <c r="K677" s="41">
        <f>G677/F677*100</f>
        <v>100</v>
      </c>
    </row>
    <row r="678" spans="1:11" ht="15" customHeight="1">
      <c r="A678" s="100"/>
      <c r="B678" s="103"/>
      <c r="C678" s="38" t="s">
        <v>142</v>
      </c>
      <c r="D678" s="37">
        <v>0</v>
      </c>
      <c r="E678" s="37">
        <v>0</v>
      </c>
      <c r="F678" s="41">
        <v>0</v>
      </c>
      <c r="G678" s="41">
        <v>0</v>
      </c>
      <c r="H678" s="41">
        <v>0</v>
      </c>
      <c r="I678" s="41">
        <v>0</v>
      </c>
      <c r="J678" s="41">
        <v>0</v>
      </c>
      <c r="K678" s="41">
        <v>0</v>
      </c>
    </row>
    <row r="679" spans="1:11" ht="45">
      <c r="A679" s="100"/>
      <c r="B679" s="103"/>
      <c r="C679" s="36" t="s">
        <v>35</v>
      </c>
      <c r="D679" s="37">
        <v>0</v>
      </c>
      <c r="E679" s="37">
        <v>0</v>
      </c>
      <c r="F679" s="41">
        <v>0</v>
      </c>
      <c r="G679" s="41">
        <v>0</v>
      </c>
      <c r="H679" s="41">
        <v>0</v>
      </c>
      <c r="I679" s="41">
        <v>0</v>
      </c>
      <c r="J679" s="41">
        <v>0</v>
      </c>
      <c r="K679" s="41">
        <v>0</v>
      </c>
    </row>
    <row r="680" spans="1:11" ht="75">
      <c r="A680" s="100"/>
      <c r="B680" s="103"/>
      <c r="C680" s="38" t="s">
        <v>143</v>
      </c>
      <c r="D680" s="37">
        <v>0</v>
      </c>
      <c r="E680" s="37">
        <v>0</v>
      </c>
      <c r="F680" s="37">
        <v>0</v>
      </c>
      <c r="G680" s="37">
        <v>0</v>
      </c>
      <c r="H680" s="37">
        <v>0</v>
      </c>
      <c r="I680" s="37">
        <v>0</v>
      </c>
      <c r="J680" s="37">
        <v>0</v>
      </c>
      <c r="K680" s="37">
        <v>0</v>
      </c>
    </row>
    <row r="681" spans="1:11" ht="45">
      <c r="A681" s="100"/>
      <c r="B681" s="103"/>
      <c r="C681" s="36" t="s">
        <v>21</v>
      </c>
      <c r="D681" s="37">
        <v>0</v>
      </c>
      <c r="E681" s="37">
        <v>0</v>
      </c>
      <c r="F681" s="41">
        <v>0</v>
      </c>
      <c r="G681" s="41">
        <v>0</v>
      </c>
      <c r="H681" s="41">
        <v>0</v>
      </c>
      <c r="I681" s="41">
        <v>0</v>
      </c>
      <c r="J681" s="41">
        <v>0</v>
      </c>
      <c r="K681" s="41">
        <v>0</v>
      </c>
    </row>
    <row r="682" spans="1:11" ht="45">
      <c r="A682" s="101"/>
      <c r="B682" s="104"/>
      <c r="C682" s="36" t="s">
        <v>22</v>
      </c>
      <c r="D682" s="37">
        <v>0</v>
      </c>
      <c r="E682" s="37">
        <v>0</v>
      </c>
      <c r="F682" s="41">
        <v>0</v>
      </c>
      <c r="G682" s="41">
        <v>0</v>
      </c>
      <c r="H682" s="41">
        <v>0</v>
      </c>
      <c r="I682" s="41">
        <v>0</v>
      </c>
      <c r="J682" s="41">
        <v>0</v>
      </c>
      <c r="K682" s="41">
        <v>0</v>
      </c>
    </row>
    <row r="683" spans="1:11" ht="15" customHeight="1">
      <c r="A683" s="99" t="s">
        <v>238</v>
      </c>
      <c r="B683" s="102" t="s">
        <v>175</v>
      </c>
      <c r="C683" s="32" t="s">
        <v>141</v>
      </c>
      <c r="D683" s="34">
        <f>D684+D686+D688+D689</f>
        <v>50</v>
      </c>
      <c r="E683" s="34">
        <f>E684+E686+E688+E689</f>
        <v>50</v>
      </c>
      <c r="F683" s="34">
        <f>F684+F686+F688+F689</f>
        <v>50</v>
      </c>
      <c r="G683" s="34">
        <f>G684+G686+G688+G689</f>
        <v>0</v>
      </c>
      <c r="H683" s="34">
        <f>H684+H686+H688+H689</f>
        <v>0</v>
      </c>
      <c r="I683" s="35">
        <f>G683/D683*100</f>
        <v>0</v>
      </c>
      <c r="J683" s="35">
        <f>G683/E683*100</f>
        <v>0</v>
      </c>
      <c r="K683" s="35">
        <f>G683/F683*100</f>
        <v>0</v>
      </c>
    </row>
    <row r="684" spans="1:11" ht="30">
      <c r="A684" s="100"/>
      <c r="B684" s="103"/>
      <c r="C684" s="36" t="s">
        <v>19</v>
      </c>
      <c r="D684" s="37">
        <v>50</v>
      </c>
      <c r="E684" s="37">
        <v>50</v>
      </c>
      <c r="F684" s="37">
        <v>50</v>
      </c>
      <c r="G684" s="41">
        <v>0</v>
      </c>
      <c r="H684" s="41">
        <v>0</v>
      </c>
      <c r="I684" s="41">
        <f>G684/D684*100</f>
        <v>0</v>
      </c>
      <c r="J684" s="41">
        <f>G684/E684*100</f>
        <v>0</v>
      </c>
      <c r="K684" s="41">
        <f>G684/F684*100</f>
        <v>0</v>
      </c>
    </row>
    <row r="685" spans="1:11" ht="15" customHeight="1">
      <c r="A685" s="100"/>
      <c r="B685" s="103"/>
      <c r="C685" s="38" t="s">
        <v>142</v>
      </c>
      <c r="D685" s="37">
        <v>0</v>
      </c>
      <c r="E685" s="37">
        <v>0</v>
      </c>
      <c r="F685" s="41">
        <v>0</v>
      </c>
      <c r="G685" s="41">
        <v>0</v>
      </c>
      <c r="H685" s="41">
        <v>0</v>
      </c>
      <c r="I685" s="41">
        <v>0</v>
      </c>
      <c r="J685" s="41">
        <v>0</v>
      </c>
      <c r="K685" s="41">
        <v>0</v>
      </c>
    </row>
    <row r="686" spans="1:11" ht="45">
      <c r="A686" s="100"/>
      <c r="B686" s="103"/>
      <c r="C686" s="36" t="s">
        <v>35</v>
      </c>
      <c r="D686" s="37">
        <v>0</v>
      </c>
      <c r="E686" s="37">
        <v>0</v>
      </c>
      <c r="F686" s="41">
        <v>0</v>
      </c>
      <c r="G686" s="41">
        <v>0</v>
      </c>
      <c r="H686" s="41">
        <v>0</v>
      </c>
      <c r="I686" s="41">
        <v>0</v>
      </c>
      <c r="J686" s="41">
        <v>0</v>
      </c>
      <c r="K686" s="41">
        <v>0</v>
      </c>
    </row>
    <row r="687" spans="1:11" ht="75">
      <c r="A687" s="100"/>
      <c r="B687" s="103"/>
      <c r="C687" s="38" t="s">
        <v>143</v>
      </c>
      <c r="D687" s="37">
        <v>0</v>
      </c>
      <c r="E687" s="37">
        <v>0</v>
      </c>
      <c r="F687" s="37">
        <v>0</v>
      </c>
      <c r="G687" s="37">
        <v>0</v>
      </c>
      <c r="H687" s="37">
        <v>0</v>
      </c>
      <c r="I687" s="37">
        <v>0</v>
      </c>
      <c r="J687" s="37">
        <v>0</v>
      </c>
      <c r="K687" s="37">
        <v>0</v>
      </c>
    </row>
    <row r="688" spans="1:11" ht="45">
      <c r="A688" s="100"/>
      <c r="B688" s="103"/>
      <c r="C688" s="36" t="s">
        <v>21</v>
      </c>
      <c r="D688" s="37">
        <v>0</v>
      </c>
      <c r="E688" s="37">
        <v>0</v>
      </c>
      <c r="F688" s="41">
        <v>0</v>
      </c>
      <c r="G688" s="41">
        <v>0</v>
      </c>
      <c r="H688" s="41">
        <v>0</v>
      </c>
      <c r="I688" s="41">
        <v>0</v>
      </c>
      <c r="J688" s="41">
        <v>0</v>
      </c>
      <c r="K688" s="41">
        <v>0</v>
      </c>
    </row>
    <row r="689" spans="1:11" ht="45">
      <c r="A689" s="101"/>
      <c r="B689" s="104"/>
      <c r="C689" s="36" t="s">
        <v>22</v>
      </c>
      <c r="D689" s="37">
        <v>0</v>
      </c>
      <c r="E689" s="37">
        <v>0</v>
      </c>
      <c r="F689" s="41">
        <v>0</v>
      </c>
      <c r="G689" s="41">
        <v>0</v>
      </c>
      <c r="H689" s="41">
        <v>0</v>
      </c>
      <c r="I689" s="41">
        <v>0</v>
      </c>
      <c r="J689" s="41">
        <v>0</v>
      </c>
      <c r="K689" s="41">
        <v>0</v>
      </c>
    </row>
    <row r="690" spans="1:11" ht="15" customHeight="1">
      <c r="A690" s="117" t="s">
        <v>239</v>
      </c>
      <c r="B690" s="102" t="s">
        <v>175</v>
      </c>
      <c r="C690" s="32" t="s">
        <v>141</v>
      </c>
      <c r="D690" s="34">
        <f>D691+D693+D695+D696</f>
        <v>170</v>
      </c>
      <c r="E690" s="34">
        <f>E691+E693+E695+E696</f>
        <v>170</v>
      </c>
      <c r="F690" s="34">
        <f>F691+F693+F695+F696</f>
        <v>170</v>
      </c>
      <c r="G690" s="34">
        <f>G691+G693+G695+G696</f>
        <v>170</v>
      </c>
      <c r="H690" s="34">
        <f>H691+H693+H695+H696</f>
        <v>170</v>
      </c>
      <c r="I690" s="35">
        <f>G690/D690*100</f>
        <v>100</v>
      </c>
      <c r="J690" s="35">
        <f>H690/E690*100</f>
        <v>100</v>
      </c>
      <c r="K690" s="35">
        <f>G690/F690*100</f>
        <v>100</v>
      </c>
    </row>
    <row r="691" spans="1:11" ht="30">
      <c r="A691" s="118"/>
      <c r="B691" s="103"/>
      <c r="C691" s="36" t="s">
        <v>19</v>
      </c>
      <c r="D691" s="37">
        <v>170</v>
      </c>
      <c r="E691" s="37">
        <v>170</v>
      </c>
      <c r="F691" s="37">
        <v>170</v>
      </c>
      <c r="G691" s="41">
        <v>170</v>
      </c>
      <c r="H691" s="41">
        <v>170</v>
      </c>
      <c r="I691" s="41">
        <f>G691/D691*100</f>
        <v>100</v>
      </c>
      <c r="J691" s="41">
        <f>H691/E691*100</f>
        <v>100</v>
      </c>
      <c r="K691" s="41">
        <f>G691/F691*100</f>
        <v>100</v>
      </c>
    </row>
    <row r="692" spans="1:11" ht="15" customHeight="1">
      <c r="A692" s="118"/>
      <c r="B692" s="103"/>
      <c r="C692" s="38" t="s">
        <v>142</v>
      </c>
      <c r="D692" s="37">
        <v>0</v>
      </c>
      <c r="E692" s="37">
        <v>0</v>
      </c>
      <c r="F692" s="41">
        <v>0</v>
      </c>
      <c r="G692" s="41">
        <v>0</v>
      </c>
      <c r="H692" s="41">
        <v>0</v>
      </c>
      <c r="I692" s="41">
        <v>0</v>
      </c>
      <c r="J692" s="41">
        <v>0</v>
      </c>
      <c r="K692" s="41">
        <v>0</v>
      </c>
    </row>
    <row r="693" spans="1:11" ht="45">
      <c r="A693" s="118"/>
      <c r="B693" s="103"/>
      <c r="C693" s="36" t="s">
        <v>35</v>
      </c>
      <c r="D693" s="37">
        <v>0</v>
      </c>
      <c r="E693" s="37">
        <v>0</v>
      </c>
      <c r="F693" s="41">
        <v>0</v>
      </c>
      <c r="G693" s="41">
        <v>0</v>
      </c>
      <c r="H693" s="41">
        <v>0</v>
      </c>
      <c r="I693" s="41">
        <v>0</v>
      </c>
      <c r="J693" s="41">
        <v>0</v>
      </c>
      <c r="K693" s="41">
        <v>0</v>
      </c>
    </row>
    <row r="694" spans="1:11" ht="75">
      <c r="A694" s="118"/>
      <c r="B694" s="103"/>
      <c r="C694" s="38" t="s">
        <v>143</v>
      </c>
      <c r="D694" s="37">
        <v>0</v>
      </c>
      <c r="E694" s="37">
        <v>0</v>
      </c>
      <c r="F694" s="37">
        <v>0</v>
      </c>
      <c r="G694" s="37">
        <v>0</v>
      </c>
      <c r="H694" s="37">
        <v>0</v>
      </c>
      <c r="I694" s="37">
        <v>0</v>
      </c>
      <c r="J694" s="37">
        <v>0</v>
      </c>
      <c r="K694" s="37">
        <v>0</v>
      </c>
    </row>
    <row r="695" spans="1:11" ht="45">
      <c r="A695" s="118"/>
      <c r="B695" s="103"/>
      <c r="C695" s="36" t="s">
        <v>21</v>
      </c>
      <c r="D695" s="37">
        <v>0</v>
      </c>
      <c r="E695" s="37">
        <v>0</v>
      </c>
      <c r="F695" s="41">
        <v>0</v>
      </c>
      <c r="G695" s="41">
        <v>0</v>
      </c>
      <c r="H695" s="41">
        <v>0</v>
      </c>
      <c r="I695" s="41">
        <v>0</v>
      </c>
      <c r="J695" s="41">
        <v>0</v>
      </c>
      <c r="K695" s="41">
        <v>0</v>
      </c>
    </row>
    <row r="696" spans="1:11" ht="45">
      <c r="A696" s="119"/>
      <c r="B696" s="104"/>
      <c r="C696" s="36" t="s">
        <v>22</v>
      </c>
      <c r="D696" s="37">
        <v>0</v>
      </c>
      <c r="E696" s="37">
        <v>0</v>
      </c>
      <c r="F696" s="41">
        <v>0</v>
      </c>
      <c r="G696" s="41">
        <v>0</v>
      </c>
      <c r="H696" s="41">
        <v>0</v>
      </c>
      <c r="I696" s="41">
        <v>0</v>
      </c>
      <c r="J696" s="41">
        <v>0</v>
      </c>
      <c r="K696" s="41">
        <v>0</v>
      </c>
    </row>
    <row r="697" spans="1:11" ht="15" customHeight="1">
      <c r="A697" s="117" t="s">
        <v>240</v>
      </c>
      <c r="B697" s="102" t="s">
        <v>175</v>
      </c>
      <c r="C697" s="32" t="s">
        <v>141</v>
      </c>
      <c r="D697" s="34">
        <f>D698+D700+D702+D703</f>
        <v>0</v>
      </c>
      <c r="E697" s="34">
        <f>E698+E700+E702+E703</f>
        <v>0</v>
      </c>
      <c r="F697" s="34">
        <f>F698+F700+F702+F703</f>
        <v>0</v>
      </c>
      <c r="G697" s="34">
        <f>G698+G700+G702+G703</f>
        <v>0</v>
      </c>
      <c r="H697" s="34">
        <f>H698+H700+H702+H703</f>
        <v>0</v>
      </c>
      <c r="I697" s="35">
        <v>0</v>
      </c>
      <c r="J697" s="35">
        <v>0</v>
      </c>
      <c r="K697" s="35">
        <v>0</v>
      </c>
    </row>
    <row r="698" spans="1:11" ht="30">
      <c r="A698" s="118"/>
      <c r="B698" s="103"/>
      <c r="C698" s="36" t="s">
        <v>19</v>
      </c>
      <c r="D698" s="37">
        <v>0</v>
      </c>
      <c r="E698" s="37">
        <v>0</v>
      </c>
      <c r="F698" s="41">
        <v>0</v>
      </c>
      <c r="G698" s="41">
        <v>0</v>
      </c>
      <c r="H698" s="41">
        <v>0</v>
      </c>
      <c r="I698" s="35">
        <v>0</v>
      </c>
      <c r="J698" s="35">
        <v>0</v>
      </c>
      <c r="K698" s="35">
        <v>0</v>
      </c>
    </row>
    <row r="699" spans="1:11" ht="15" customHeight="1">
      <c r="A699" s="118"/>
      <c r="B699" s="103"/>
      <c r="C699" s="38" t="s">
        <v>142</v>
      </c>
      <c r="D699" s="37">
        <v>0</v>
      </c>
      <c r="E699" s="37">
        <v>0</v>
      </c>
      <c r="F699" s="41">
        <v>0</v>
      </c>
      <c r="G699" s="41">
        <v>0</v>
      </c>
      <c r="H699" s="41">
        <v>0</v>
      </c>
      <c r="I699" s="35">
        <v>0</v>
      </c>
      <c r="J699" s="35">
        <v>0</v>
      </c>
      <c r="K699" s="35">
        <v>0</v>
      </c>
    </row>
    <row r="700" spans="1:11" ht="45">
      <c r="A700" s="118"/>
      <c r="B700" s="103"/>
      <c r="C700" s="36" t="s">
        <v>35</v>
      </c>
      <c r="D700" s="37">
        <v>0</v>
      </c>
      <c r="E700" s="37">
        <v>0</v>
      </c>
      <c r="F700" s="41">
        <v>0</v>
      </c>
      <c r="G700" s="41">
        <v>0</v>
      </c>
      <c r="H700" s="41">
        <v>0</v>
      </c>
      <c r="I700" s="35">
        <v>0</v>
      </c>
      <c r="J700" s="35">
        <v>0</v>
      </c>
      <c r="K700" s="35">
        <v>0</v>
      </c>
    </row>
    <row r="701" spans="1:11" ht="75">
      <c r="A701" s="118"/>
      <c r="B701" s="103"/>
      <c r="C701" s="38" t="s">
        <v>143</v>
      </c>
      <c r="D701" s="37">
        <v>0</v>
      </c>
      <c r="E701" s="37">
        <v>0</v>
      </c>
      <c r="F701" s="37">
        <v>0</v>
      </c>
      <c r="G701" s="37">
        <v>0</v>
      </c>
      <c r="H701" s="37">
        <v>0</v>
      </c>
      <c r="I701" s="35">
        <v>0</v>
      </c>
      <c r="J701" s="35">
        <v>0</v>
      </c>
      <c r="K701" s="35">
        <v>0</v>
      </c>
    </row>
    <row r="702" spans="1:11" ht="45">
      <c r="A702" s="118"/>
      <c r="B702" s="103"/>
      <c r="C702" s="36" t="s">
        <v>21</v>
      </c>
      <c r="D702" s="37">
        <v>0</v>
      </c>
      <c r="E702" s="37">
        <v>0</v>
      </c>
      <c r="F702" s="41">
        <v>0</v>
      </c>
      <c r="G702" s="41">
        <v>0</v>
      </c>
      <c r="H702" s="41">
        <v>0</v>
      </c>
      <c r="I702" s="41">
        <v>0</v>
      </c>
      <c r="J702" s="41">
        <v>0</v>
      </c>
      <c r="K702" s="41">
        <v>0</v>
      </c>
    </row>
    <row r="703" spans="1:11" ht="45">
      <c r="A703" s="119"/>
      <c r="B703" s="104"/>
      <c r="C703" s="36" t="s">
        <v>22</v>
      </c>
      <c r="D703" s="37">
        <v>0</v>
      </c>
      <c r="E703" s="37">
        <v>0</v>
      </c>
      <c r="F703" s="41">
        <v>0</v>
      </c>
      <c r="G703" s="41">
        <v>0</v>
      </c>
      <c r="H703" s="41">
        <v>0</v>
      </c>
      <c r="I703" s="41">
        <v>0</v>
      </c>
      <c r="J703" s="41">
        <v>0</v>
      </c>
      <c r="K703" s="41">
        <v>0</v>
      </c>
    </row>
    <row r="704" spans="1:11" ht="15" customHeight="1">
      <c r="A704" s="117" t="s">
        <v>241</v>
      </c>
      <c r="B704" s="102" t="s">
        <v>175</v>
      </c>
      <c r="C704" s="32" t="s">
        <v>141</v>
      </c>
      <c r="D704" s="34">
        <f>D705+D707+D709+D710</f>
        <v>200</v>
      </c>
      <c r="E704" s="34">
        <f>E705+E707+E709+E710</f>
        <v>200</v>
      </c>
      <c r="F704" s="34">
        <f>F705+F707+F709+F710</f>
        <v>200</v>
      </c>
      <c r="G704" s="34">
        <f>G705+G707+G709+G710</f>
        <v>0</v>
      </c>
      <c r="H704" s="34">
        <f>H705+H707+H709+H710</f>
        <v>0</v>
      </c>
      <c r="I704" s="35">
        <f>G704/D704*100</f>
        <v>0</v>
      </c>
      <c r="J704" s="35">
        <f>H704/E704*100</f>
        <v>0</v>
      </c>
      <c r="K704" s="35">
        <f>G704/F704*100</f>
        <v>0</v>
      </c>
    </row>
    <row r="705" spans="1:11" ht="30">
      <c r="A705" s="118"/>
      <c r="B705" s="103"/>
      <c r="C705" s="36" t="s">
        <v>19</v>
      </c>
      <c r="D705" s="37">
        <v>200</v>
      </c>
      <c r="E705" s="37">
        <v>200</v>
      </c>
      <c r="F705" s="37">
        <v>200</v>
      </c>
      <c r="G705" s="41">
        <v>0</v>
      </c>
      <c r="H705" s="41">
        <v>0</v>
      </c>
      <c r="I705" s="41">
        <f>G705/D705*100</f>
        <v>0</v>
      </c>
      <c r="J705" s="41">
        <f>H705/E705*100</f>
        <v>0</v>
      </c>
      <c r="K705" s="41">
        <f>G705/F705*100</f>
        <v>0</v>
      </c>
    </row>
    <row r="706" spans="1:11" ht="15" customHeight="1">
      <c r="A706" s="118"/>
      <c r="B706" s="103"/>
      <c r="C706" s="38" t="s">
        <v>142</v>
      </c>
      <c r="D706" s="37">
        <v>0</v>
      </c>
      <c r="E706" s="37">
        <v>0</v>
      </c>
      <c r="F706" s="41">
        <v>0</v>
      </c>
      <c r="G706" s="41">
        <v>0</v>
      </c>
      <c r="H706" s="41">
        <v>0</v>
      </c>
      <c r="I706" s="41">
        <v>0</v>
      </c>
      <c r="J706" s="41">
        <v>0</v>
      </c>
      <c r="K706" s="41">
        <v>0</v>
      </c>
    </row>
    <row r="707" spans="1:11" ht="45">
      <c r="A707" s="118"/>
      <c r="B707" s="103"/>
      <c r="C707" s="36" t="s">
        <v>35</v>
      </c>
      <c r="D707" s="37">
        <v>0</v>
      </c>
      <c r="E707" s="37">
        <v>0</v>
      </c>
      <c r="F707" s="41">
        <v>0</v>
      </c>
      <c r="G707" s="41">
        <v>0</v>
      </c>
      <c r="H707" s="41">
        <v>0</v>
      </c>
      <c r="I707" s="41">
        <v>0</v>
      </c>
      <c r="J707" s="41">
        <v>0</v>
      </c>
      <c r="K707" s="41">
        <v>0</v>
      </c>
    </row>
    <row r="708" spans="1:11" ht="75">
      <c r="A708" s="118"/>
      <c r="B708" s="103"/>
      <c r="C708" s="38" t="s">
        <v>143</v>
      </c>
      <c r="D708" s="37">
        <v>0</v>
      </c>
      <c r="E708" s="37">
        <v>0</v>
      </c>
      <c r="F708" s="37">
        <v>0</v>
      </c>
      <c r="G708" s="37">
        <v>0</v>
      </c>
      <c r="H708" s="37">
        <v>0</v>
      </c>
      <c r="I708" s="37">
        <v>0</v>
      </c>
      <c r="J708" s="37">
        <v>0</v>
      </c>
      <c r="K708" s="37">
        <v>0</v>
      </c>
    </row>
    <row r="709" spans="1:11" ht="45">
      <c r="A709" s="118"/>
      <c r="B709" s="103"/>
      <c r="C709" s="36" t="s">
        <v>21</v>
      </c>
      <c r="D709" s="37">
        <v>0</v>
      </c>
      <c r="E709" s="37">
        <v>0</v>
      </c>
      <c r="F709" s="41">
        <v>0</v>
      </c>
      <c r="G709" s="41">
        <v>0</v>
      </c>
      <c r="H709" s="41">
        <v>0</v>
      </c>
      <c r="I709" s="41">
        <v>0</v>
      </c>
      <c r="J709" s="41">
        <v>0</v>
      </c>
      <c r="K709" s="41">
        <v>0</v>
      </c>
    </row>
    <row r="710" spans="1:11" ht="45">
      <c r="A710" s="119"/>
      <c r="B710" s="104"/>
      <c r="C710" s="36" t="s">
        <v>22</v>
      </c>
      <c r="D710" s="37">
        <v>0</v>
      </c>
      <c r="E710" s="37">
        <v>0</v>
      </c>
      <c r="F710" s="41">
        <v>0</v>
      </c>
      <c r="G710" s="41">
        <v>0</v>
      </c>
      <c r="H710" s="41">
        <v>0</v>
      </c>
      <c r="I710" s="41">
        <v>0</v>
      </c>
      <c r="J710" s="41">
        <v>0</v>
      </c>
      <c r="K710" s="41">
        <v>0</v>
      </c>
    </row>
    <row r="711" spans="1:11" ht="15" customHeight="1">
      <c r="A711" s="105" t="s">
        <v>242</v>
      </c>
      <c r="B711" s="102" t="s">
        <v>175</v>
      </c>
      <c r="C711" s="36" t="s">
        <v>141</v>
      </c>
      <c r="D711" s="34">
        <f>D712+D714+D716+D717</f>
        <v>21369.3</v>
      </c>
      <c r="E711" s="34">
        <f>E712+E714+E716+E717</f>
        <v>21369.3</v>
      </c>
      <c r="F711" s="34">
        <f>F712+F714+F716+F717</f>
        <v>21369.3</v>
      </c>
      <c r="G711" s="34">
        <f>G712+G714+G716+G717</f>
        <v>9105.9</v>
      </c>
      <c r="H711" s="34">
        <f>H712+H714+H716+H717</f>
        <v>9105.9</v>
      </c>
      <c r="I711" s="35">
        <f>G711/D711*100</f>
        <v>42.612064971711753</v>
      </c>
      <c r="J711" s="35">
        <f>G711/E711*100</f>
        <v>42.612064971711753</v>
      </c>
      <c r="K711" s="35">
        <f>G711/F711*100</f>
        <v>42.612064971711753</v>
      </c>
    </row>
    <row r="712" spans="1:11" ht="30">
      <c r="A712" s="106"/>
      <c r="B712" s="103"/>
      <c r="C712" s="36" t="s">
        <v>19</v>
      </c>
      <c r="D712" s="37">
        <v>21369.3</v>
      </c>
      <c r="E712" s="37">
        <v>21369.3</v>
      </c>
      <c r="F712" s="37">
        <v>21369.3</v>
      </c>
      <c r="G712" s="41">
        <v>9105.9</v>
      </c>
      <c r="H712" s="41">
        <v>9105.9</v>
      </c>
      <c r="I712" s="41">
        <f>G712/D712*100</f>
        <v>42.612064971711753</v>
      </c>
      <c r="J712" s="41">
        <f>G712/E712*100</f>
        <v>42.612064971711753</v>
      </c>
      <c r="K712" s="41">
        <f>G712/F712*100</f>
        <v>42.612064971711753</v>
      </c>
    </row>
    <row r="713" spans="1:11" ht="15" customHeight="1">
      <c r="A713" s="106"/>
      <c r="B713" s="103"/>
      <c r="C713" s="38" t="s">
        <v>142</v>
      </c>
      <c r="D713" s="37">
        <v>0</v>
      </c>
      <c r="E713" s="37">
        <v>0</v>
      </c>
      <c r="F713" s="41">
        <v>0</v>
      </c>
      <c r="G713" s="41">
        <v>0</v>
      </c>
      <c r="H713" s="41">
        <v>0</v>
      </c>
      <c r="I713" s="41">
        <v>0</v>
      </c>
      <c r="J713" s="41">
        <v>0</v>
      </c>
      <c r="K713" s="41">
        <v>0</v>
      </c>
    </row>
    <row r="714" spans="1:11" ht="45">
      <c r="A714" s="106"/>
      <c r="B714" s="103"/>
      <c r="C714" s="36" t="s">
        <v>35</v>
      </c>
      <c r="D714" s="37">
        <v>0</v>
      </c>
      <c r="E714" s="37">
        <v>0</v>
      </c>
      <c r="F714" s="41">
        <v>0</v>
      </c>
      <c r="G714" s="41">
        <v>0</v>
      </c>
      <c r="H714" s="41">
        <v>0</v>
      </c>
      <c r="I714" s="41">
        <v>0</v>
      </c>
      <c r="J714" s="41">
        <v>0</v>
      </c>
      <c r="K714" s="41">
        <v>0</v>
      </c>
    </row>
    <row r="715" spans="1:11" ht="75">
      <c r="A715" s="106"/>
      <c r="B715" s="103"/>
      <c r="C715" s="38" t="s">
        <v>143</v>
      </c>
      <c r="D715" s="37">
        <v>0</v>
      </c>
      <c r="E715" s="37">
        <v>0</v>
      </c>
      <c r="F715" s="37">
        <v>0</v>
      </c>
      <c r="G715" s="37">
        <v>0</v>
      </c>
      <c r="H715" s="37">
        <v>0</v>
      </c>
      <c r="I715" s="41">
        <v>0</v>
      </c>
      <c r="J715" s="41">
        <v>0</v>
      </c>
      <c r="K715" s="41">
        <v>0</v>
      </c>
    </row>
    <row r="716" spans="1:11" ht="45">
      <c r="A716" s="106"/>
      <c r="B716" s="103"/>
      <c r="C716" s="36" t="s">
        <v>21</v>
      </c>
      <c r="D716" s="37">
        <v>0</v>
      </c>
      <c r="E716" s="37">
        <v>0</v>
      </c>
      <c r="F716" s="41">
        <v>0</v>
      </c>
      <c r="G716" s="41">
        <v>0</v>
      </c>
      <c r="H716" s="41">
        <v>0</v>
      </c>
      <c r="I716" s="41">
        <v>0</v>
      </c>
      <c r="J716" s="41">
        <v>0</v>
      </c>
      <c r="K716" s="41">
        <v>0</v>
      </c>
    </row>
    <row r="717" spans="1:11" ht="45">
      <c r="A717" s="107"/>
      <c r="B717" s="104"/>
      <c r="C717" s="36" t="s">
        <v>22</v>
      </c>
      <c r="D717" s="37">
        <v>0</v>
      </c>
      <c r="E717" s="37">
        <v>0</v>
      </c>
      <c r="F717" s="41">
        <v>0</v>
      </c>
      <c r="G717" s="41">
        <v>0</v>
      </c>
      <c r="H717" s="41">
        <v>0</v>
      </c>
      <c r="I717" s="41">
        <v>0</v>
      </c>
      <c r="J717" s="41">
        <v>0</v>
      </c>
      <c r="K717" s="41">
        <v>0</v>
      </c>
    </row>
    <row r="718" spans="1:11" ht="15" customHeight="1">
      <c r="A718" s="117" t="s">
        <v>243</v>
      </c>
      <c r="B718" s="102" t="s">
        <v>175</v>
      </c>
      <c r="C718" s="32" t="s">
        <v>141</v>
      </c>
      <c r="D718" s="34">
        <f>D719+D721+D723+D724</f>
        <v>50.4</v>
      </c>
      <c r="E718" s="34">
        <f>E719+E721+E723+E724</f>
        <v>50.4</v>
      </c>
      <c r="F718" s="34">
        <f>F719+F721+F723+F724</f>
        <v>50.4</v>
      </c>
      <c r="G718" s="34">
        <f>G719+G721+G723+G724</f>
        <v>0</v>
      </c>
      <c r="H718" s="34">
        <f>H719+H721+H723+H724</f>
        <v>0</v>
      </c>
      <c r="I718" s="35">
        <f>G718/D718*100</f>
        <v>0</v>
      </c>
      <c r="J718" s="35">
        <f>G718/E718*100</f>
        <v>0</v>
      </c>
      <c r="K718" s="41">
        <f>G718/F718*100</f>
        <v>0</v>
      </c>
    </row>
    <row r="719" spans="1:11" ht="30">
      <c r="A719" s="118"/>
      <c r="B719" s="103"/>
      <c r="C719" s="36" t="s">
        <v>19</v>
      </c>
      <c r="D719" s="37">
        <f>D726</f>
        <v>50.4</v>
      </c>
      <c r="E719" s="37">
        <f>E726</f>
        <v>50.4</v>
      </c>
      <c r="F719" s="37">
        <f>F726</f>
        <v>50.4</v>
      </c>
      <c r="G719" s="37">
        <f>G726</f>
        <v>0</v>
      </c>
      <c r="H719" s="37">
        <f>H726</f>
        <v>0</v>
      </c>
      <c r="I719" s="41">
        <f>G719/D719*100</f>
        <v>0</v>
      </c>
      <c r="J719" s="41">
        <f>G719/E719*100</f>
        <v>0</v>
      </c>
      <c r="K719" s="41">
        <f>G719/F719*100</f>
        <v>0</v>
      </c>
    </row>
    <row r="720" spans="1:11" ht="15" customHeight="1">
      <c r="A720" s="118"/>
      <c r="B720" s="103"/>
      <c r="C720" s="38" t="s">
        <v>142</v>
      </c>
      <c r="D720" s="37">
        <v>0</v>
      </c>
      <c r="E720" s="37">
        <v>0</v>
      </c>
      <c r="F720" s="37">
        <v>0</v>
      </c>
      <c r="G720" s="37">
        <v>0</v>
      </c>
      <c r="H720" s="37">
        <v>0</v>
      </c>
      <c r="I720" s="41">
        <v>0</v>
      </c>
      <c r="J720" s="41">
        <v>0</v>
      </c>
      <c r="K720" s="41">
        <v>0</v>
      </c>
    </row>
    <row r="721" spans="1:11" ht="45">
      <c r="A721" s="118"/>
      <c r="B721" s="103"/>
      <c r="C721" s="36" t="s">
        <v>35</v>
      </c>
      <c r="D721" s="37">
        <v>0</v>
      </c>
      <c r="E721" s="37">
        <v>0</v>
      </c>
      <c r="F721" s="41">
        <v>0</v>
      </c>
      <c r="G721" s="41">
        <v>0</v>
      </c>
      <c r="H721" s="41">
        <v>0</v>
      </c>
      <c r="I721" s="41">
        <v>0</v>
      </c>
      <c r="J721" s="41">
        <v>0</v>
      </c>
      <c r="K721" s="41">
        <v>0</v>
      </c>
    </row>
    <row r="722" spans="1:11" ht="75">
      <c r="A722" s="118"/>
      <c r="B722" s="103"/>
      <c r="C722" s="38" t="s">
        <v>143</v>
      </c>
      <c r="D722" s="37">
        <f t="shared" ref="D722:I722" si="73">D721</f>
        <v>0</v>
      </c>
      <c r="E722" s="37">
        <f t="shared" si="73"/>
        <v>0</v>
      </c>
      <c r="F722" s="37">
        <f t="shared" si="73"/>
        <v>0</v>
      </c>
      <c r="G722" s="37">
        <f t="shared" si="73"/>
        <v>0</v>
      </c>
      <c r="H722" s="37">
        <f t="shared" si="73"/>
        <v>0</v>
      </c>
      <c r="I722" s="37">
        <f t="shared" si="73"/>
        <v>0</v>
      </c>
      <c r="J722" s="37">
        <v>0</v>
      </c>
      <c r="K722" s="37">
        <v>0</v>
      </c>
    </row>
    <row r="723" spans="1:11" ht="45">
      <c r="A723" s="118"/>
      <c r="B723" s="103"/>
      <c r="C723" s="36" t="s">
        <v>21</v>
      </c>
      <c r="D723" s="37">
        <v>0</v>
      </c>
      <c r="E723" s="37">
        <v>0</v>
      </c>
      <c r="F723" s="41">
        <v>0</v>
      </c>
      <c r="G723" s="41">
        <v>0</v>
      </c>
      <c r="H723" s="41">
        <v>0</v>
      </c>
      <c r="I723" s="41">
        <v>0</v>
      </c>
      <c r="J723" s="41">
        <v>0</v>
      </c>
      <c r="K723" s="41">
        <v>0</v>
      </c>
    </row>
    <row r="724" spans="1:11" ht="45">
      <c r="A724" s="119"/>
      <c r="B724" s="104"/>
      <c r="C724" s="36" t="s">
        <v>22</v>
      </c>
      <c r="D724" s="37">
        <v>0</v>
      </c>
      <c r="E724" s="37">
        <v>0</v>
      </c>
      <c r="F724" s="41">
        <v>0</v>
      </c>
      <c r="G724" s="41">
        <v>0</v>
      </c>
      <c r="H724" s="41">
        <v>0</v>
      </c>
      <c r="I724" s="41">
        <v>0</v>
      </c>
      <c r="J724" s="41">
        <v>0</v>
      </c>
      <c r="K724" s="41">
        <v>0</v>
      </c>
    </row>
    <row r="725" spans="1:11" ht="15" customHeight="1">
      <c r="A725" s="164" t="s">
        <v>244</v>
      </c>
      <c r="B725" s="102" t="s">
        <v>175</v>
      </c>
      <c r="C725" s="32" t="s">
        <v>141</v>
      </c>
      <c r="D725" s="34">
        <f>D726+D728+D730+D731</f>
        <v>50.4</v>
      </c>
      <c r="E725" s="34">
        <f>E726+E728+E730+E731</f>
        <v>50.4</v>
      </c>
      <c r="F725" s="34">
        <f>F726+F728+F730+F731</f>
        <v>50.4</v>
      </c>
      <c r="G725" s="34">
        <f>G726+G728+G730+G731</f>
        <v>0</v>
      </c>
      <c r="H725" s="34">
        <f>H726+H728+H730+H731</f>
        <v>0</v>
      </c>
      <c r="I725" s="35">
        <f>G725/D725*100</f>
        <v>0</v>
      </c>
      <c r="J725" s="35">
        <f>G725/E725*100</f>
        <v>0</v>
      </c>
      <c r="K725" s="35">
        <f>G725/F725*100</f>
        <v>0</v>
      </c>
    </row>
    <row r="726" spans="1:11" ht="30">
      <c r="A726" s="165"/>
      <c r="B726" s="103"/>
      <c r="C726" s="36" t="s">
        <v>19</v>
      </c>
      <c r="D726" s="37">
        <v>50.4</v>
      </c>
      <c r="E726" s="37">
        <v>50.4</v>
      </c>
      <c r="F726" s="37">
        <v>50.4</v>
      </c>
      <c r="G726" s="37">
        <v>0</v>
      </c>
      <c r="H726" s="41">
        <v>0</v>
      </c>
      <c r="I726" s="35">
        <f>G726/D726*100</f>
        <v>0</v>
      </c>
      <c r="J726" s="35">
        <f>G726/E726*100</f>
        <v>0</v>
      </c>
      <c r="K726" s="35">
        <f>G726/F726*100</f>
        <v>0</v>
      </c>
    </row>
    <row r="727" spans="1:11" ht="15" customHeight="1">
      <c r="A727" s="165"/>
      <c r="B727" s="103"/>
      <c r="C727" s="38" t="s">
        <v>142</v>
      </c>
      <c r="D727" s="37">
        <v>0</v>
      </c>
      <c r="E727" s="37">
        <v>0</v>
      </c>
      <c r="F727" s="37">
        <v>0</v>
      </c>
      <c r="G727" s="37">
        <v>0</v>
      </c>
      <c r="H727" s="37">
        <v>0</v>
      </c>
      <c r="I727" s="41">
        <v>0</v>
      </c>
      <c r="J727" s="41">
        <v>0</v>
      </c>
      <c r="K727" s="41">
        <v>0</v>
      </c>
    </row>
    <row r="728" spans="1:11" ht="45">
      <c r="A728" s="165"/>
      <c r="B728" s="103"/>
      <c r="C728" s="36" t="s">
        <v>35</v>
      </c>
      <c r="D728" s="37">
        <v>0</v>
      </c>
      <c r="E728" s="37">
        <v>0</v>
      </c>
      <c r="F728" s="41">
        <v>0</v>
      </c>
      <c r="G728" s="41">
        <v>0</v>
      </c>
      <c r="H728" s="41">
        <v>0</v>
      </c>
      <c r="I728" s="41">
        <v>0</v>
      </c>
      <c r="J728" s="41">
        <v>0</v>
      </c>
      <c r="K728" s="41">
        <v>0</v>
      </c>
    </row>
    <row r="729" spans="1:11" ht="75">
      <c r="A729" s="165"/>
      <c r="B729" s="103"/>
      <c r="C729" s="38" t="s">
        <v>143</v>
      </c>
      <c r="D729" s="37">
        <f t="shared" ref="D729:I729" si="74">D728</f>
        <v>0</v>
      </c>
      <c r="E729" s="37">
        <f t="shared" si="74"/>
        <v>0</v>
      </c>
      <c r="F729" s="37">
        <f t="shared" si="74"/>
        <v>0</v>
      </c>
      <c r="G729" s="37">
        <f t="shared" si="74"/>
        <v>0</v>
      </c>
      <c r="H729" s="37">
        <f t="shared" si="74"/>
        <v>0</v>
      </c>
      <c r="I729" s="37">
        <f t="shared" si="74"/>
        <v>0</v>
      </c>
      <c r="J729" s="37">
        <v>0</v>
      </c>
      <c r="K729" s="37">
        <v>0</v>
      </c>
    </row>
    <row r="730" spans="1:11" ht="45">
      <c r="A730" s="165"/>
      <c r="B730" s="103"/>
      <c r="C730" s="36" t="s">
        <v>21</v>
      </c>
      <c r="D730" s="37">
        <v>0</v>
      </c>
      <c r="E730" s="37">
        <v>0</v>
      </c>
      <c r="F730" s="41">
        <v>0</v>
      </c>
      <c r="G730" s="41">
        <v>0</v>
      </c>
      <c r="H730" s="41">
        <v>0</v>
      </c>
      <c r="I730" s="41">
        <v>0</v>
      </c>
      <c r="J730" s="41">
        <v>0</v>
      </c>
      <c r="K730" s="41">
        <v>0</v>
      </c>
    </row>
    <row r="731" spans="1:11" ht="45">
      <c r="A731" s="166"/>
      <c r="B731" s="104"/>
      <c r="C731" s="36" t="s">
        <v>22</v>
      </c>
      <c r="D731" s="37">
        <v>0</v>
      </c>
      <c r="E731" s="37">
        <v>0</v>
      </c>
      <c r="F731" s="41">
        <v>0</v>
      </c>
      <c r="G731" s="41">
        <v>0</v>
      </c>
      <c r="H731" s="41">
        <v>0</v>
      </c>
      <c r="I731" s="41">
        <v>0</v>
      </c>
      <c r="J731" s="41">
        <v>0</v>
      </c>
      <c r="K731" s="41">
        <v>0</v>
      </c>
    </row>
    <row r="732" spans="1:11" ht="15" customHeight="1">
      <c r="A732" s="164" t="s">
        <v>245</v>
      </c>
      <c r="B732" s="102" t="s">
        <v>175</v>
      </c>
      <c r="C732" s="32" t="s">
        <v>141</v>
      </c>
      <c r="D732" s="34">
        <f>D733+D735+D737+D738</f>
        <v>300</v>
      </c>
      <c r="E732" s="34">
        <f>E733+E735+E737+E738</f>
        <v>300</v>
      </c>
      <c r="F732" s="34">
        <f>F733+F735+F737+F738</f>
        <v>300</v>
      </c>
      <c r="G732" s="34">
        <f>G733+G735+G737+G738</f>
        <v>0</v>
      </c>
      <c r="H732" s="34">
        <f>H733+H735+H737+H738</f>
        <v>0</v>
      </c>
      <c r="I732" s="35">
        <f>G732/D732*100</f>
        <v>0</v>
      </c>
      <c r="J732" s="35">
        <f>H732/E732*100</f>
        <v>0</v>
      </c>
      <c r="K732" s="35">
        <f>I732/F732*100</f>
        <v>0</v>
      </c>
    </row>
    <row r="733" spans="1:11" ht="30">
      <c r="A733" s="165"/>
      <c r="B733" s="103"/>
      <c r="C733" s="36" t="s">
        <v>19</v>
      </c>
      <c r="D733" s="37">
        <v>300</v>
      </c>
      <c r="E733" s="37">
        <v>300</v>
      </c>
      <c r="F733" s="37">
        <v>300</v>
      </c>
      <c r="G733" s="37">
        <v>0</v>
      </c>
      <c r="H733" s="37">
        <v>0</v>
      </c>
      <c r="I733" s="41">
        <f>G733/D733*100</f>
        <v>0</v>
      </c>
      <c r="J733" s="41">
        <f>H733/E733*100</f>
        <v>0</v>
      </c>
      <c r="K733" s="41">
        <f>G733/F733*100</f>
        <v>0</v>
      </c>
    </row>
    <row r="734" spans="1:11" ht="15" customHeight="1">
      <c r="A734" s="165"/>
      <c r="B734" s="103"/>
      <c r="C734" s="38" t="s">
        <v>142</v>
      </c>
      <c r="D734" s="37">
        <v>0</v>
      </c>
      <c r="E734" s="37">
        <v>0</v>
      </c>
      <c r="F734" s="37">
        <v>0</v>
      </c>
      <c r="G734" s="37">
        <v>0</v>
      </c>
      <c r="H734" s="37">
        <v>0</v>
      </c>
      <c r="I734" s="41">
        <v>0</v>
      </c>
      <c r="J734" s="41">
        <v>0</v>
      </c>
      <c r="K734" s="41">
        <v>0</v>
      </c>
    </row>
    <row r="735" spans="1:11" ht="45">
      <c r="A735" s="165"/>
      <c r="B735" s="103"/>
      <c r="C735" s="36" t="s">
        <v>35</v>
      </c>
      <c r="D735" s="37">
        <v>0</v>
      </c>
      <c r="E735" s="37">
        <v>0</v>
      </c>
      <c r="F735" s="41">
        <v>0</v>
      </c>
      <c r="G735" s="41">
        <v>0</v>
      </c>
      <c r="H735" s="41">
        <v>0</v>
      </c>
      <c r="I735" s="41">
        <v>0</v>
      </c>
      <c r="J735" s="41">
        <v>0</v>
      </c>
      <c r="K735" s="41">
        <v>0</v>
      </c>
    </row>
    <row r="736" spans="1:11" ht="75">
      <c r="A736" s="165"/>
      <c r="B736" s="103"/>
      <c r="C736" s="38" t="s">
        <v>143</v>
      </c>
      <c r="D736" s="37">
        <f t="shared" ref="D736:I736" si="75">D735</f>
        <v>0</v>
      </c>
      <c r="E736" s="37">
        <f>E735</f>
        <v>0</v>
      </c>
      <c r="F736" s="37">
        <f t="shared" si="75"/>
        <v>0</v>
      </c>
      <c r="G736" s="37">
        <f t="shared" si="75"/>
        <v>0</v>
      </c>
      <c r="H736" s="37">
        <f t="shared" si="75"/>
        <v>0</v>
      </c>
      <c r="I736" s="37">
        <f t="shared" si="75"/>
        <v>0</v>
      </c>
      <c r="J736" s="37">
        <v>0</v>
      </c>
      <c r="K736" s="37">
        <v>0</v>
      </c>
    </row>
    <row r="737" spans="1:11" ht="45">
      <c r="A737" s="165"/>
      <c r="B737" s="103"/>
      <c r="C737" s="36" t="s">
        <v>21</v>
      </c>
      <c r="D737" s="37">
        <v>0</v>
      </c>
      <c r="E737" s="37">
        <v>0</v>
      </c>
      <c r="F737" s="41">
        <v>0</v>
      </c>
      <c r="G737" s="41">
        <v>0</v>
      </c>
      <c r="H737" s="41">
        <v>0</v>
      </c>
      <c r="I737" s="41">
        <v>0</v>
      </c>
      <c r="J737" s="41">
        <v>0</v>
      </c>
      <c r="K737" s="41">
        <v>0</v>
      </c>
    </row>
    <row r="738" spans="1:11" ht="45">
      <c r="A738" s="166"/>
      <c r="B738" s="104"/>
      <c r="C738" s="36" t="s">
        <v>22</v>
      </c>
      <c r="D738" s="37">
        <v>0</v>
      </c>
      <c r="E738" s="37">
        <v>0</v>
      </c>
      <c r="F738" s="41">
        <v>0</v>
      </c>
      <c r="G738" s="41">
        <v>0</v>
      </c>
      <c r="H738" s="41">
        <v>0</v>
      </c>
      <c r="I738" s="41">
        <v>0</v>
      </c>
      <c r="J738" s="41">
        <v>0</v>
      </c>
      <c r="K738" s="41">
        <v>0</v>
      </c>
    </row>
    <row r="739" spans="1:11" ht="15" customHeight="1">
      <c r="A739" s="167" t="s">
        <v>246</v>
      </c>
      <c r="B739" s="126"/>
      <c r="C739" s="32" t="s">
        <v>141</v>
      </c>
      <c r="D739" s="34">
        <f>D740+D742+D744+D745</f>
        <v>3500</v>
      </c>
      <c r="E739" s="34">
        <f>E740+E742+E744+E745</f>
        <v>3500</v>
      </c>
      <c r="F739" s="34">
        <f>F740+F742+F744+F745</f>
        <v>3500</v>
      </c>
      <c r="G739" s="34">
        <f>G740+G742+G744+G745</f>
        <v>3500</v>
      </c>
      <c r="H739" s="34">
        <f>H740+H742+H744+H745</f>
        <v>3500</v>
      </c>
      <c r="I739" s="35">
        <f>G739/D739*100</f>
        <v>100</v>
      </c>
      <c r="J739" s="35">
        <f>H739/E739*100</f>
        <v>100</v>
      </c>
      <c r="K739" s="35">
        <f>I739/F739*100</f>
        <v>2.8571428571428572</v>
      </c>
    </row>
    <row r="740" spans="1:11" ht="30">
      <c r="A740" s="168"/>
      <c r="B740" s="127"/>
      <c r="C740" s="36" t="s">
        <v>19</v>
      </c>
      <c r="D740" s="37">
        <v>70</v>
      </c>
      <c r="E740" s="37">
        <v>70</v>
      </c>
      <c r="F740" s="37">
        <v>70</v>
      </c>
      <c r="G740" s="37">
        <v>70</v>
      </c>
      <c r="H740" s="37">
        <v>70</v>
      </c>
      <c r="I740" s="41">
        <f>G740/D740*100</f>
        <v>100</v>
      </c>
      <c r="J740" s="41">
        <f>H740/E740*100</f>
        <v>100</v>
      </c>
      <c r="K740" s="41">
        <f>G740/F740*100</f>
        <v>100</v>
      </c>
    </row>
    <row r="741" spans="1:11" ht="15" customHeight="1">
      <c r="A741" s="168"/>
      <c r="B741" s="127"/>
      <c r="C741" s="38" t="s">
        <v>142</v>
      </c>
      <c r="D741" s="37">
        <f>D740</f>
        <v>70</v>
      </c>
      <c r="E741" s="37">
        <f t="shared" ref="E741:H741" si="76">E740</f>
        <v>70</v>
      </c>
      <c r="F741" s="37">
        <f t="shared" si="76"/>
        <v>70</v>
      </c>
      <c r="G741" s="37">
        <f t="shared" si="76"/>
        <v>70</v>
      </c>
      <c r="H741" s="37">
        <f t="shared" si="76"/>
        <v>70</v>
      </c>
      <c r="I741" s="41">
        <f t="shared" ref="I741:J743" si="77">G741/D741*100</f>
        <v>100</v>
      </c>
      <c r="J741" s="41">
        <f t="shared" si="77"/>
        <v>100</v>
      </c>
      <c r="K741" s="41">
        <v>0</v>
      </c>
    </row>
    <row r="742" spans="1:11" ht="45">
      <c r="A742" s="168"/>
      <c r="B742" s="127"/>
      <c r="C742" s="36" t="s">
        <v>35</v>
      </c>
      <c r="D742" s="37">
        <v>3430</v>
      </c>
      <c r="E742" s="37">
        <v>3430</v>
      </c>
      <c r="F742" s="37">
        <v>3430</v>
      </c>
      <c r="G742" s="41">
        <v>3430</v>
      </c>
      <c r="H742" s="41">
        <v>3430</v>
      </c>
      <c r="I742" s="41">
        <f t="shared" si="77"/>
        <v>100</v>
      </c>
      <c r="J742" s="41">
        <f t="shared" si="77"/>
        <v>100</v>
      </c>
      <c r="K742" s="41">
        <v>0</v>
      </c>
    </row>
    <row r="743" spans="1:11" ht="75">
      <c r="A743" s="168"/>
      <c r="B743" s="127"/>
      <c r="C743" s="38" t="s">
        <v>143</v>
      </c>
      <c r="D743" s="37">
        <f t="shared" ref="D743:I743" si="78">D742</f>
        <v>3430</v>
      </c>
      <c r="E743" s="37">
        <f t="shared" si="78"/>
        <v>3430</v>
      </c>
      <c r="F743" s="37">
        <f t="shared" si="78"/>
        <v>3430</v>
      </c>
      <c r="G743" s="37">
        <f t="shared" si="78"/>
        <v>3430</v>
      </c>
      <c r="H743" s="37">
        <f t="shared" si="78"/>
        <v>3430</v>
      </c>
      <c r="I743" s="37">
        <f t="shared" si="78"/>
        <v>100</v>
      </c>
      <c r="J743" s="41">
        <f t="shared" si="77"/>
        <v>100</v>
      </c>
      <c r="K743" s="37">
        <v>0</v>
      </c>
    </row>
    <row r="744" spans="1:11" ht="45">
      <c r="A744" s="168"/>
      <c r="B744" s="127"/>
      <c r="C744" s="36" t="s">
        <v>21</v>
      </c>
      <c r="D744" s="37">
        <v>0</v>
      </c>
      <c r="E744" s="37">
        <v>0</v>
      </c>
      <c r="F744" s="41">
        <v>0</v>
      </c>
      <c r="G744" s="41">
        <v>0</v>
      </c>
      <c r="H744" s="41">
        <v>0</v>
      </c>
      <c r="I744" s="41">
        <v>0</v>
      </c>
      <c r="J744" s="41">
        <v>0</v>
      </c>
      <c r="K744" s="41">
        <v>0</v>
      </c>
    </row>
    <row r="745" spans="1:11" ht="45">
      <c r="A745" s="169"/>
      <c r="B745" s="128"/>
      <c r="C745" s="36" t="s">
        <v>22</v>
      </c>
      <c r="D745" s="37">
        <v>0</v>
      </c>
      <c r="E745" s="37">
        <v>0</v>
      </c>
      <c r="F745" s="41">
        <v>0</v>
      </c>
      <c r="G745" s="41">
        <v>0</v>
      </c>
      <c r="H745" s="41">
        <v>0</v>
      </c>
      <c r="I745" s="41">
        <v>0</v>
      </c>
      <c r="J745" s="41">
        <v>0</v>
      </c>
      <c r="K745" s="41">
        <v>0</v>
      </c>
    </row>
    <row r="746" spans="1:11" ht="15" customHeight="1">
      <c r="A746" s="167" t="s">
        <v>247</v>
      </c>
      <c r="B746" s="126"/>
      <c r="C746" s="32" t="s">
        <v>141</v>
      </c>
      <c r="D746" s="34">
        <f>D747+D749+D751+D752</f>
        <v>1070</v>
      </c>
      <c r="E746" s="34">
        <f>E747+E749+E751+E752</f>
        <v>1070</v>
      </c>
      <c r="F746" s="34">
        <f>F747+F749+F751+F752</f>
        <v>1070</v>
      </c>
      <c r="G746" s="34">
        <f>G747+G749+G751+G752</f>
        <v>0</v>
      </c>
      <c r="H746" s="34">
        <f>H747+H749+H751+H752</f>
        <v>0</v>
      </c>
      <c r="I746" s="35">
        <f>G746/D746*100</f>
        <v>0</v>
      </c>
      <c r="J746" s="35">
        <f>H746/E746*100</f>
        <v>0</v>
      </c>
      <c r="K746" s="35">
        <f>I746/F746*100</f>
        <v>0</v>
      </c>
    </row>
    <row r="747" spans="1:11" ht="30">
      <c r="A747" s="168"/>
      <c r="B747" s="127"/>
      <c r="C747" s="36" t="s">
        <v>19</v>
      </c>
      <c r="D747" s="37">
        <v>1070</v>
      </c>
      <c r="E747" s="37">
        <v>1070</v>
      </c>
      <c r="F747" s="37">
        <v>1070</v>
      </c>
      <c r="G747" s="37">
        <v>0</v>
      </c>
      <c r="H747" s="37">
        <v>0</v>
      </c>
      <c r="I747" s="41">
        <f>G747/D747*100</f>
        <v>0</v>
      </c>
      <c r="J747" s="41">
        <f>H747/E747*100</f>
        <v>0</v>
      </c>
      <c r="K747" s="41">
        <f>G747/F747*100</f>
        <v>0</v>
      </c>
    </row>
    <row r="748" spans="1:11" ht="15" customHeight="1">
      <c r="A748" s="168"/>
      <c r="B748" s="127"/>
      <c r="C748" s="38" t="s">
        <v>142</v>
      </c>
      <c r="D748" s="37">
        <v>0</v>
      </c>
      <c r="E748" s="37">
        <v>0</v>
      </c>
      <c r="F748" s="37">
        <v>0</v>
      </c>
      <c r="G748" s="37">
        <v>0</v>
      </c>
      <c r="H748" s="37">
        <v>0</v>
      </c>
      <c r="I748" s="41">
        <v>0</v>
      </c>
      <c r="J748" s="41">
        <v>0</v>
      </c>
      <c r="K748" s="41">
        <v>0</v>
      </c>
    </row>
    <row r="749" spans="1:11" ht="45">
      <c r="A749" s="168"/>
      <c r="B749" s="127"/>
      <c r="C749" s="36" t="s">
        <v>35</v>
      </c>
      <c r="D749" s="37">
        <v>0</v>
      </c>
      <c r="E749" s="37">
        <v>0</v>
      </c>
      <c r="F749" s="41">
        <v>0</v>
      </c>
      <c r="G749" s="41">
        <v>0</v>
      </c>
      <c r="H749" s="41">
        <v>0</v>
      </c>
      <c r="I749" s="41">
        <v>0</v>
      </c>
      <c r="J749" s="41">
        <v>0</v>
      </c>
      <c r="K749" s="41">
        <v>0</v>
      </c>
    </row>
    <row r="750" spans="1:11" ht="75">
      <c r="A750" s="168"/>
      <c r="B750" s="127"/>
      <c r="C750" s="38" t="s">
        <v>143</v>
      </c>
      <c r="D750" s="37">
        <f t="shared" ref="D750:I750" si="79">D749</f>
        <v>0</v>
      </c>
      <c r="E750" s="37">
        <f t="shared" si="79"/>
        <v>0</v>
      </c>
      <c r="F750" s="37">
        <f t="shared" si="79"/>
        <v>0</v>
      </c>
      <c r="G750" s="37">
        <f t="shared" si="79"/>
        <v>0</v>
      </c>
      <c r="H750" s="37">
        <f t="shared" si="79"/>
        <v>0</v>
      </c>
      <c r="I750" s="37">
        <f t="shared" si="79"/>
        <v>0</v>
      </c>
      <c r="J750" s="41">
        <v>0</v>
      </c>
      <c r="K750" s="41">
        <v>0</v>
      </c>
    </row>
    <row r="751" spans="1:11" ht="45">
      <c r="A751" s="168"/>
      <c r="B751" s="127"/>
      <c r="C751" s="36" t="s">
        <v>21</v>
      </c>
      <c r="D751" s="37">
        <v>0</v>
      </c>
      <c r="E751" s="37">
        <v>0</v>
      </c>
      <c r="F751" s="41">
        <v>0</v>
      </c>
      <c r="G751" s="41">
        <v>0</v>
      </c>
      <c r="H751" s="41">
        <v>0</v>
      </c>
      <c r="I751" s="41">
        <v>0</v>
      </c>
      <c r="J751" s="41">
        <v>0</v>
      </c>
      <c r="K751" s="41">
        <v>0</v>
      </c>
    </row>
    <row r="752" spans="1:11" ht="45">
      <c r="A752" s="169"/>
      <c r="B752" s="128"/>
      <c r="C752" s="36" t="s">
        <v>22</v>
      </c>
      <c r="D752" s="37">
        <v>0</v>
      </c>
      <c r="E752" s="37">
        <v>0</v>
      </c>
      <c r="F752" s="41">
        <v>0</v>
      </c>
      <c r="G752" s="41">
        <v>0</v>
      </c>
      <c r="H752" s="41">
        <v>0</v>
      </c>
      <c r="I752" s="41">
        <v>0</v>
      </c>
      <c r="J752" s="41">
        <v>0</v>
      </c>
      <c r="K752" s="41">
        <v>0</v>
      </c>
    </row>
    <row r="753" spans="1:11" ht="15" customHeight="1">
      <c r="A753" s="161" t="s">
        <v>248</v>
      </c>
      <c r="B753" s="152" t="s">
        <v>249</v>
      </c>
      <c r="C753" s="49" t="s">
        <v>141</v>
      </c>
      <c r="D753" s="37">
        <f>D754+D756+D758+D759+D760</f>
        <v>424142.8</v>
      </c>
      <c r="E753" s="37">
        <f t="shared" ref="E753:I753" si="80">E754+E756+E758+E759</f>
        <v>424710.2</v>
      </c>
      <c r="F753" s="37">
        <f t="shared" si="80"/>
        <v>409060.1</v>
      </c>
      <c r="G753" s="37">
        <f t="shared" si="80"/>
        <v>77687</v>
      </c>
      <c r="H753" s="37">
        <f t="shared" si="80"/>
        <v>69604.3</v>
      </c>
      <c r="I753" s="37">
        <f t="shared" si="80"/>
        <v>45.641790215548689</v>
      </c>
      <c r="J753" s="35">
        <f>G753/E753*100</f>
        <v>18.291766950734878</v>
      </c>
      <c r="K753" s="35">
        <f>G753/F753*100</f>
        <v>18.991585832986402</v>
      </c>
    </row>
    <row r="754" spans="1:11" ht="30">
      <c r="A754" s="162"/>
      <c r="B754" s="153"/>
      <c r="C754" s="49" t="s">
        <v>19</v>
      </c>
      <c r="D754" s="37">
        <f t="shared" ref="D754:H759" si="81">D762+D769+D777+D784+D791</f>
        <v>166648.20000000001</v>
      </c>
      <c r="E754" s="37">
        <f t="shared" si="81"/>
        <v>182298.2</v>
      </c>
      <c r="F754" s="37">
        <f t="shared" si="81"/>
        <v>166648.1</v>
      </c>
      <c r="G754" s="37">
        <f t="shared" si="81"/>
        <v>72485.2</v>
      </c>
      <c r="H754" s="37">
        <f t="shared" si="81"/>
        <v>68269.600000000006</v>
      </c>
      <c r="I754" s="37">
        <f t="shared" ref="I754:I765" si="82">G754/D754*100</f>
        <v>43.495939350079979</v>
      </c>
      <c r="J754" s="41">
        <f>G754/E754*100</f>
        <v>39.761884648339915</v>
      </c>
      <c r="K754" s="41">
        <f>G754/F754*100</f>
        <v>43.495965450551189</v>
      </c>
    </row>
    <row r="755" spans="1:11" ht="15" customHeight="1">
      <c r="A755" s="162"/>
      <c r="B755" s="153"/>
      <c r="C755" s="38" t="s">
        <v>142</v>
      </c>
      <c r="D755" s="37">
        <f t="shared" si="81"/>
        <v>91204.800000000017</v>
      </c>
      <c r="E755" s="37">
        <f t="shared" si="81"/>
        <v>90774.700000000012</v>
      </c>
      <c r="F755" s="37">
        <f t="shared" si="81"/>
        <v>90774.700000000012</v>
      </c>
      <c r="G755" s="37">
        <f t="shared" si="81"/>
        <v>4847.5999999999995</v>
      </c>
      <c r="H755" s="37">
        <f t="shared" si="81"/>
        <v>632</v>
      </c>
      <c r="I755" s="37">
        <f t="shared" si="82"/>
        <v>5.3150711366068437</v>
      </c>
      <c r="J755" s="41">
        <v>0</v>
      </c>
      <c r="K755" s="41">
        <v>0</v>
      </c>
    </row>
    <row r="756" spans="1:11" ht="45">
      <c r="A756" s="162"/>
      <c r="B756" s="153"/>
      <c r="C756" s="49" t="s">
        <v>35</v>
      </c>
      <c r="D756" s="37">
        <f t="shared" si="81"/>
        <v>242412</v>
      </c>
      <c r="E756" s="37">
        <f t="shared" si="81"/>
        <v>242412</v>
      </c>
      <c r="F756" s="37">
        <f t="shared" si="81"/>
        <v>242412</v>
      </c>
      <c r="G756" s="37">
        <f t="shared" si="81"/>
        <v>5201.8</v>
      </c>
      <c r="H756" s="37">
        <f t="shared" si="81"/>
        <v>1334.7</v>
      </c>
      <c r="I756" s="37">
        <f t="shared" si="82"/>
        <v>2.1458508654687063</v>
      </c>
      <c r="J756" s="41">
        <f>G756/E756*100</f>
        <v>2.1458508654687063</v>
      </c>
      <c r="K756" s="41">
        <f>G756/F756*100</f>
        <v>2.1458508654687063</v>
      </c>
    </row>
    <row r="757" spans="1:11" ht="75">
      <c r="A757" s="162"/>
      <c r="B757" s="153"/>
      <c r="C757" s="38" t="s">
        <v>143</v>
      </c>
      <c r="D757" s="37">
        <f t="shared" si="81"/>
        <v>242412</v>
      </c>
      <c r="E757" s="37">
        <f t="shared" si="81"/>
        <v>242412</v>
      </c>
      <c r="F757" s="37">
        <f t="shared" si="81"/>
        <v>242412</v>
      </c>
      <c r="G757" s="37">
        <f t="shared" si="81"/>
        <v>5201.8</v>
      </c>
      <c r="H757" s="37">
        <f t="shared" si="81"/>
        <v>1334.7</v>
      </c>
      <c r="I757" s="37">
        <f t="shared" si="82"/>
        <v>2.1458508654687063</v>
      </c>
      <c r="J757" s="41">
        <f>G757/E757*100</f>
        <v>2.1458508654687063</v>
      </c>
      <c r="K757" s="41">
        <f>G757/F757*100</f>
        <v>2.1458508654687063</v>
      </c>
    </row>
    <row r="758" spans="1:11" ht="45">
      <c r="A758" s="162"/>
      <c r="B758" s="153"/>
      <c r="C758" s="49" t="s">
        <v>21</v>
      </c>
      <c r="D758" s="37">
        <f t="shared" si="81"/>
        <v>10082.6</v>
      </c>
      <c r="E758" s="37">
        <f t="shared" si="81"/>
        <v>0</v>
      </c>
      <c r="F758" s="37">
        <f t="shared" si="81"/>
        <v>0</v>
      </c>
      <c r="G758" s="37">
        <f t="shared" si="81"/>
        <v>0</v>
      </c>
      <c r="H758" s="37">
        <f t="shared" si="81"/>
        <v>0</v>
      </c>
      <c r="I758" s="37">
        <f t="shared" si="82"/>
        <v>0</v>
      </c>
      <c r="J758" s="41">
        <v>0</v>
      </c>
      <c r="K758" s="41">
        <v>0</v>
      </c>
    </row>
    <row r="759" spans="1:11" ht="45">
      <c r="A759" s="162"/>
      <c r="B759" s="153"/>
      <c r="C759" s="49" t="s">
        <v>22</v>
      </c>
      <c r="D759" s="37">
        <f t="shared" si="81"/>
        <v>5000</v>
      </c>
      <c r="E759" s="37">
        <f t="shared" si="81"/>
        <v>0</v>
      </c>
      <c r="F759" s="37">
        <f t="shared" si="81"/>
        <v>0</v>
      </c>
      <c r="G759" s="37">
        <f t="shared" si="81"/>
        <v>0</v>
      </c>
      <c r="H759" s="37">
        <f t="shared" si="81"/>
        <v>0</v>
      </c>
      <c r="I759" s="37">
        <f t="shared" si="82"/>
        <v>0</v>
      </c>
      <c r="J759" s="41">
        <v>0</v>
      </c>
      <c r="K759" s="41">
        <v>0</v>
      </c>
    </row>
    <row r="760" spans="1:11" ht="120">
      <c r="A760" s="162"/>
      <c r="B760" s="154"/>
      <c r="C760" s="56" t="s">
        <v>276</v>
      </c>
      <c r="D760" s="37">
        <f>D775</f>
        <v>0</v>
      </c>
      <c r="E760" s="37">
        <f t="shared" ref="E760:H760" si="83">E775</f>
        <v>30000</v>
      </c>
      <c r="F760" s="37">
        <f t="shared" si="83"/>
        <v>30000</v>
      </c>
      <c r="G760" s="37">
        <f t="shared" si="83"/>
        <v>0</v>
      </c>
      <c r="H760" s="37">
        <f t="shared" si="83"/>
        <v>0</v>
      </c>
      <c r="I760" s="37"/>
      <c r="J760" s="41"/>
      <c r="K760" s="41"/>
    </row>
    <row r="761" spans="1:11" ht="15" customHeight="1">
      <c r="A761" s="162"/>
      <c r="B761" s="102" t="s">
        <v>175</v>
      </c>
      <c r="C761" s="36" t="s">
        <v>141</v>
      </c>
      <c r="D761" s="37">
        <f>D762+D764+D766+D767</f>
        <v>193887.09999999998</v>
      </c>
      <c r="E761" s="37">
        <f>E762+E764+E766+E767</f>
        <v>205037.09999999998</v>
      </c>
      <c r="F761" s="37">
        <f>F762+F764+F766+F767</f>
        <v>193887</v>
      </c>
      <c r="G761" s="37">
        <f>G762+G764+G766+G767</f>
        <v>68594.3</v>
      </c>
      <c r="H761" s="37">
        <f>H762+H764+H766+H767</f>
        <v>68594.3</v>
      </c>
      <c r="I761" s="35">
        <f t="shared" si="82"/>
        <v>35.378475411721574</v>
      </c>
      <c r="J761" s="35">
        <f>G761/E761*100</f>
        <v>33.454579683384132</v>
      </c>
      <c r="K761" s="35">
        <f>G761/F761*100</f>
        <v>35.378493658677478</v>
      </c>
    </row>
    <row r="762" spans="1:11" ht="15" customHeight="1">
      <c r="A762" s="162"/>
      <c r="B762" s="103"/>
      <c r="C762" s="36" t="s">
        <v>19</v>
      </c>
      <c r="D762" s="37">
        <f>D812+D840+D826</f>
        <v>103954.8</v>
      </c>
      <c r="E762" s="37">
        <f>E812+E840+E826</f>
        <v>115104.8</v>
      </c>
      <c r="F762" s="37">
        <f>F812+F840+F826</f>
        <v>103954.7</v>
      </c>
      <c r="G762" s="37">
        <f>G812+G840+G826</f>
        <v>67742.8</v>
      </c>
      <c r="H762" s="37">
        <f>H812+H840+H826</f>
        <v>67742.8</v>
      </c>
      <c r="I762" s="41">
        <f t="shared" si="82"/>
        <v>65.165629677513692</v>
      </c>
      <c r="J762" s="41">
        <f>G762/E762*100</f>
        <v>58.853149477693364</v>
      </c>
      <c r="K762" s="41">
        <f>G762/F762*100</f>
        <v>65.165692364077827</v>
      </c>
    </row>
    <row r="763" spans="1:11" ht="75">
      <c r="A763" s="162"/>
      <c r="B763" s="103"/>
      <c r="C763" s="38" t="s">
        <v>142</v>
      </c>
      <c r="D763" s="37">
        <f>D841</f>
        <v>28864.800000000003</v>
      </c>
      <c r="E763" s="37">
        <f t="shared" ref="E763:H763" si="84">E841</f>
        <v>28864.800000000003</v>
      </c>
      <c r="F763" s="37">
        <f t="shared" si="84"/>
        <v>28864.800000000003</v>
      </c>
      <c r="G763" s="37">
        <f t="shared" si="84"/>
        <v>105.2</v>
      </c>
      <c r="H763" s="37">
        <f t="shared" si="84"/>
        <v>105.2</v>
      </c>
      <c r="I763" s="41">
        <f t="shared" si="82"/>
        <v>0.36445774784512619</v>
      </c>
      <c r="J763" s="41">
        <v>0</v>
      </c>
      <c r="K763" s="41">
        <v>0</v>
      </c>
    </row>
    <row r="764" spans="1:11" ht="45">
      <c r="A764" s="162"/>
      <c r="B764" s="103"/>
      <c r="C764" s="36" t="s">
        <v>35</v>
      </c>
      <c r="D764" s="37">
        <f>D814+D842+D828</f>
        <v>89932.299999999988</v>
      </c>
      <c r="E764" s="37">
        <f>E814+E842+E828</f>
        <v>89932.299999999988</v>
      </c>
      <c r="F764" s="37">
        <f>F814+F842+F828</f>
        <v>89932.299999999988</v>
      </c>
      <c r="G764" s="37">
        <f>G814+G842+G828</f>
        <v>851.5</v>
      </c>
      <c r="H764" s="37">
        <f>H814+H842+H828</f>
        <v>851.5</v>
      </c>
      <c r="I764" s="41">
        <f t="shared" si="82"/>
        <v>0.94682333266245844</v>
      </c>
      <c r="J764" s="41">
        <f t="shared" ref="J764" si="85">G764/E764*100</f>
        <v>0.94682333266245844</v>
      </c>
      <c r="K764" s="41">
        <f t="shared" ref="K764" si="86">G764/F764*100</f>
        <v>0.94682333266245844</v>
      </c>
    </row>
    <row r="765" spans="1:11" ht="75">
      <c r="A765" s="162"/>
      <c r="B765" s="103"/>
      <c r="C765" s="38" t="s">
        <v>143</v>
      </c>
      <c r="D765" s="37">
        <f>D815+D843+D829</f>
        <v>89932.299999999988</v>
      </c>
      <c r="E765" s="37">
        <f t="shared" ref="E765:H765" si="87">E815+E843+E829</f>
        <v>89932.299999999988</v>
      </c>
      <c r="F765" s="37">
        <f t="shared" si="87"/>
        <v>89932.299999999988</v>
      </c>
      <c r="G765" s="37">
        <f t="shared" si="87"/>
        <v>851.5</v>
      </c>
      <c r="H765" s="37">
        <f t="shared" si="87"/>
        <v>851.5</v>
      </c>
      <c r="I765" s="41">
        <f t="shared" si="82"/>
        <v>0.94682333266245844</v>
      </c>
      <c r="J765" s="41">
        <v>0</v>
      </c>
      <c r="K765" s="41">
        <v>0</v>
      </c>
    </row>
    <row r="766" spans="1:11" ht="45">
      <c r="A766" s="162"/>
      <c r="B766" s="103"/>
      <c r="C766" s="36" t="s">
        <v>21</v>
      </c>
      <c r="D766" s="37">
        <f>D816+D844+D830</f>
        <v>0</v>
      </c>
      <c r="E766" s="37">
        <v>0</v>
      </c>
      <c r="F766" s="41">
        <v>0</v>
      </c>
      <c r="G766" s="41">
        <v>0</v>
      </c>
      <c r="H766" s="41">
        <v>0</v>
      </c>
      <c r="I766" s="41">
        <v>0</v>
      </c>
      <c r="J766" s="41">
        <v>0</v>
      </c>
      <c r="K766" s="41">
        <v>0</v>
      </c>
    </row>
    <row r="767" spans="1:11" ht="45">
      <c r="A767" s="162"/>
      <c r="B767" s="104"/>
      <c r="C767" s="36" t="s">
        <v>22</v>
      </c>
      <c r="D767" s="37">
        <f>D817+D845+D831</f>
        <v>0</v>
      </c>
      <c r="E767" s="37">
        <v>0</v>
      </c>
      <c r="F767" s="41">
        <v>0</v>
      </c>
      <c r="G767" s="41">
        <v>0</v>
      </c>
      <c r="H767" s="41">
        <v>0</v>
      </c>
      <c r="I767" s="41">
        <v>0</v>
      </c>
      <c r="J767" s="41">
        <v>0</v>
      </c>
      <c r="K767" s="41">
        <v>0</v>
      </c>
    </row>
    <row r="768" spans="1:11" ht="15" customHeight="1">
      <c r="A768" s="162"/>
      <c r="B768" s="152" t="s">
        <v>146</v>
      </c>
      <c r="C768" s="36" t="s">
        <v>141</v>
      </c>
      <c r="D768" s="37">
        <f>D769+D771+D773+D774+D775</f>
        <v>211263.3</v>
      </c>
      <c r="E768" s="37">
        <f t="shared" ref="E768:H768" si="88">E769+E771+E773+E774+E775</f>
        <v>245763.3</v>
      </c>
      <c r="F768" s="37">
        <f t="shared" si="88"/>
        <v>241263.3</v>
      </c>
      <c r="G768" s="37">
        <f t="shared" si="88"/>
        <v>9092.7000000000007</v>
      </c>
      <c r="H768" s="37">
        <f t="shared" si="88"/>
        <v>1010</v>
      </c>
      <c r="I768" s="35">
        <f>G768/D768*100</f>
        <v>4.3039657148212687</v>
      </c>
      <c r="J768" s="35">
        <f>G768/E768*100</f>
        <v>3.6997794219071767</v>
      </c>
      <c r="K768" s="35">
        <f>G768/F768*100</f>
        <v>3.7687870471804046</v>
      </c>
    </row>
    <row r="769" spans="1:11" ht="15" customHeight="1">
      <c r="A769" s="162"/>
      <c r="B769" s="153"/>
      <c r="C769" s="36" t="s">
        <v>19</v>
      </c>
      <c r="D769" s="37">
        <f>D847+D798</f>
        <v>62263.3</v>
      </c>
      <c r="E769" s="37">
        <f>E847+E798</f>
        <v>66763.3</v>
      </c>
      <c r="F769" s="37">
        <f>F847+F798</f>
        <v>62263.3</v>
      </c>
      <c r="G769" s="37">
        <f>G847+G798</f>
        <v>4742.3999999999996</v>
      </c>
      <c r="H769" s="37">
        <f>H847+H798</f>
        <v>526.79999999999995</v>
      </c>
      <c r="I769" s="41">
        <f>G769/D769*100</f>
        <v>7.6166859128892925</v>
      </c>
      <c r="J769" s="41">
        <f>G769/E769*100</f>
        <v>7.1033037611981431</v>
      </c>
      <c r="K769" s="41">
        <f>G769/F769*100</f>
        <v>7.6166859128892925</v>
      </c>
    </row>
    <row r="770" spans="1:11" ht="75">
      <c r="A770" s="162"/>
      <c r="B770" s="153"/>
      <c r="C770" s="38" t="s">
        <v>142</v>
      </c>
      <c r="D770" s="37">
        <f t="shared" ref="D770:H774" si="89">D848</f>
        <v>61909.9</v>
      </c>
      <c r="E770" s="37">
        <f t="shared" si="89"/>
        <v>61909.9</v>
      </c>
      <c r="F770" s="37">
        <f t="shared" si="89"/>
        <v>61909.9</v>
      </c>
      <c r="G770" s="37">
        <f t="shared" si="89"/>
        <v>4742.3999999999996</v>
      </c>
      <c r="H770" s="37">
        <f t="shared" si="89"/>
        <v>526.79999999999995</v>
      </c>
      <c r="I770" s="41">
        <f>G770/D770*100</f>
        <v>7.6601642063708706</v>
      </c>
      <c r="J770" s="41">
        <f>G770/E770*100</f>
        <v>7.6601642063708706</v>
      </c>
      <c r="K770" s="41">
        <f>G770/F770*100</f>
        <v>7.6601642063708706</v>
      </c>
    </row>
    <row r="771" spans="1:11" ht="45">
      <c r="A771" s="162"/>
      <c r="B771" s="153"/>
      <c r="C771" s="36" t="s">
        <v>35</v>
      </c>
      <c r="D771" s="37">
        <f t="shared" si="89"/>
        <v>149000</v>
      </c>
      <c r="E771" s="37">
        <f t="shared" si="89"/>
        <v>149000</v>
      </c>
      <c r="F771" s="37">
        <f t="shared" si="89"/>
        <v>149000</v>
      </c>
      <c r="G771" s="37">
        <f t="shared" si="89"/>
        <v>4350.3</v>
      </c>
      <c r="H771" s="37">
        <f t="shared" si="89"/>
        <v>483.2</v>
      </c>
      <c r="I771" s="41">
        <f>G771/D771*100</f>
        <v>2.9196644295302017</v>
      </c>
      <c r="J771" s="41">
        <f>G771/E771*100</f>
        <v>2.9196644295302017</v>
      </c>
      <c r="K771" s="41">
        <f>G771/F771*100</f>
        <v>2.9196644295302017</v>
      </c>
    </row>
    <row r="772" spans="1:11" ht="75">
      <c r="A772" s="162"/>
      <c r="B772" s="153"/>
      <c r="C772" s="38" t="s">
        <v>143</v>
      </c>
      <c r="D772" s="37">
        <f t="shared" si="89"/>
        <v>149000</v>
      </c>
      <c r="E772" s="37">
        <f t="shared" si="89"/>
        <v>149000</v>
      </c>
      <c r="F772" s="37">
        <f t="shared" si="89"/>
        <v>149000</v>
      </c>
      <c r="G772" s="37">
        <f t="shared" si="89"/>
        <v>4350.3</v>
      </c>
      <c r="H772" s="37">
        <f t="shared" si="89"/>
        <v>483.2</v>
      </c>
      <c r="I772" s="41">
        <f>G772/D772*100</f>
        <v>2.9196644295302017</v>
      </c>
      <c r="J772" s="41">
        <f>G772/E772*100</f>
        <v>2.9196644295302017</v>
      </c>
      <c r="K772" s="41">
        <f>G772/F772*100</f>
        <v>2.9196644295302017</v>
      </c>
    </row>
    <row r="773" spans="1:11" ht="45">
      <c r="A773" s="162"/>
      <c r="B773" s="153"/>
      <c r="C773" s="36" t="s">
        <v>21</v>
      </c>
      <c r="D773" s="37">
        <f t="shared" si="89"/>
        <v>0</v>
      </c>
      <c r="E773" s="37">
        <v>0</v>
      </c>
      <c r="F773" s="41">
        <v>0</v>
      </c>
      <c r="G773" s="41">
        <v>0</v>
      </c>
      <c r="H773" s="41">
        <v>0</v>
      </c>
      <c r="I773" s="41">
        <v>0</v>
      </c>
      <c r="J773" s="41">
        <v>0</v>
      </c>
      <c r="K773" s="41">
        <v>0</v>
      </c>
    </row>
    <row r="774" spans="1:11" ht="45">
      <c r="A774" s="162"/>
      <c r="B774" s="153"/>
      <c r="C774" s="36" t="s">
        <v>22</v>
      </c>
      <c r="D774" s="37">
        <f t="shared" si="89"/>
        <v>0</v>
      </c>
      <c r="E774" s="37">
        <v>0</v>
      </c>
      <c r="F774" s="41">
        <v>0</v>
      </c>
      <c r="G774" s="41">
        <v>0</v>
      </c>
      <c r="H774" s="41">
        <v>0</v>
      </c>
      <c r="I774" s="41">
        <v>0</v>
      </c>
      <c r="J774" s="41">
        <v>0</v>
      </c>
      <c r="K774" s="41">
        <v>0</v>
      </c>
    </row>
    <row r="775" spans="1:11" ht="120">
      <c r="A775" s="162"/>
      <c r="B775" s="154"/>
      <c r="C775" s="56" t="s">
        <v>276</v>
      </c>
      <c r="D775" s="37">
        <f>D853</f>
        <v>0</v>
      </c>
      <c r="E775" s="37">
        <f t="shared" ref="E775:H775" si="90">E853</f>
        <v>30000</v>
      </c>
      <c r="F775" s="37">
        <f t="shared" si="90"/>
        <v>30000</v>
      </c>
      <c r="G775" s="37">
        <f t="shared" si="90"/>
        <v>0</v>
      </c>
      <c r="H775" s="37">
        <f t="shared" si="90"/>
        <v>0</v>
      </c>
      <c r="I775" s="41"/>
      <c r="J775" s="41"/>
      <c r="K775" s="41"/>
    </row>
    <row r="776" spans="1:11" ht="15" customHeight="1">
      <c r="A776" s="162"/>
      <c r="B776" s="152" t="s">
        <v>149</v>
      </c>
      <c r="C776" s="36" t="s">
        <v>141</v>
      </c>
      <c r="D776" s="37">
        <f>D777+D779+D781+D782</f>
        <v>3909.7999999999997</v>
      </c>
      <c r="E776" s="37">
        <f>E777+E779+E781+E782</f>
        <v>3909.7999999999997</v>
      </c>
      <c r="F776" s="37">
        <f>F777+F779+F781+F782</f>
        <v>3909.7999999999997</v>
      </c>
      <c r="G776" s="37">
        <f>G777+G779+G781+G782</f>
        <v>0</v>
      </c>
      <c r="H776" s="37">
        <f>H777+H779+H781+H782</f>
        <v>0</v>
      </c>
      <c r="I776" s="35">
        <f>G776/D776*100</f>
        <v>0</v>
      </c>
      <c r="J776" s="35">
        <v>0</v>
      </c>
      <c r="K776" s="35">
        <v>0</v>
      </c>
    </row>
    <row r="777" spans="1:11" ht="30">
      <c r="A777" s="162"/>
      <c r="B777" s="153"/>
      <c r="C777" s="36" t="s">
        <v>19</v>
      </c>
      <c r="D777" s="37">
        <f>D855</f>
        <v>430.1</v>
      </c>
      <c r="E777" s="37">
        <f t="shared" ref="E777:F777" si="91">E855</f>
        <v>430.1</v>
      </c>
      <c r="F777" s="37">
        <f t="shared" si="91"/>
        <v>430.1</v>
      </c>
      <c r="G777" s="41">
        <v>0</v>
      </c>
      <c r="H777" s="41">
        <v>0</v>
      </c>
      <c r="I777" s="41">
        <v>0</v>
      </c>
      <c r="J777" s="41">
        <v>0</v>
      </c>
      <c r="K777" s="41">
        <v>0</v>
      </c>
    </row>
    <row r="778" spans="1:11" ht="75">
      <c r="A778" s="162"/>
      <c r="B778" s="153"/>
      <c r="C778" s="38" t="s">
        <v>142</v>
      </c>
      <c r="D778" s="37">
        <f>D777</f>
        <v>430.1</v>
      </c>
      <c r="E778" s="37">
        <v>0</v>
      </c>
      <c r="F778" s="41">
        <v>0</v>
      </c>
      <c r="G778" s="41">
        <v>0</v>
      </c>
      <c r="H778" s="41">
        <v>0</v>
      </c>
      <c r="I778" s="41">
        <v>0</v>
      </c>
      <c r="J778" s="41">
        <v>0</v>
      </c>
      <c r="K778" s="35">
        <v>0</v>
      </c>
    </row>
    <row r="779" spans="1:11" ht="45">
      <c r="A779" s="162"/>
      <c r="B779" s="153"/>
      <c r="C779" s="36" t="s">
        <v>35</v>
      </c>
      <c r="D779" s="37">
        <f t="shared" ref="D779:H779" si="92">D857</f>
        <v>3479.7</v>
      </c>
      <c r="E779" s="37">
        <f t="shared" si="92"/>
        <v>3479.7</v>
      </c>
      <c r="F779" s="37">
        <f t="shared" si="92"/>
        <v>3479.7</v>
      </c>
      <c r="G779" s="37">
        <f t="shared" si="92"/>
        <v>0</v>
      </c>
      <c r="H779" s="37">
        <f t="shared" si="92"/>
        <v>0</v>
      </c>
      <c r="I779" s="37">
        <v>0</v>
      </c>
      <c r="J779" s="37">
        <v>0</v>
      </c>
      <c r="K779" s="37">
        <v>0</v>
      </c>
    </row>
    <row r="780" spans="1:11" ht="75">
      <c r="A780" s="162"/>
      <c r="B780" s="153"/>
      <c r="C780" s="38" t="s">
        <v>143</v>
      </c>
      <c r="D780" s="37">
        <f>D779</f>
        <v>3479.7</v>
      </c>
      <c r="E780" s="37">
        <f t="shared" ref="E780:H780" si="93">E779</f>
        <v>3479.7</v>
      </c>
      <c r="F780" s="37">
        <f t="shared" si="93"/>
        <v>3479.7</v>
      </c>
      <c r="G780" s="37">
        <f t="shared" si="93"/>
        <v>0</v>
      </c>
      <c r="H780" s="37">
        <f t="shared" si="93"/>
        <v>0</v>
      </c>
      <c r="I780" s="37">
        <v>0</v>
      </c>
      <c r="J780" s="37">
        <v>0</v>
      </c>
      <c r="K780" s="37">
        <v>0</v>
      </c>
    </row>
    <row r="781" spans="1:11" ht="45">
      <c r="A781" s="162"/>
      <c r="B781" s="153"/>
      <c r="C781" s="36" t="s">
        <v>21</v>
      </c>
      <c r="D781" s="37">
        <v>0</v>
      </c>
      <c r="E781" s="37">
        <v>0</v>
      </c>
      <c r="F781" s="37">
        <v>0</v>
      </c>
      <c r="G781" s="37">
        <v>0</v>
      </c>
      <c r="H781" s="37">
        <v>0</v>
      </c>
      <c r="I781" s="37" t="e">
        <f>G781/D781*100</f>
        <v>#DIV/0!</v>
      </c>
      <c r="J781" s="37">
        <v>0</v>
      </c>
      <c r="K781" s="37">
        <v>0</v>
      </c>
    </row>
    <row r="782" spans="1:11" ht="45">
      <c r="A782" s="162"/>
      <c r="B782" s="154"/>
      <c r="C782" s="36" t="s">
        <v>22</v>
      </c>
      <c r="D782" s="37">
        <v>0</v>
      </c>
      <c r="E782" s="37">
        <v>0</v>
      </c>
      <c r="F782" s="37">
        <v>0</v>
      </c>
      <c r="G782" s="37">
        <v>0</v>
      </c>
      <c r="H782" s="37">
        <v>0</v>
      </c>
      <c r="I782" s="37" t="e">
        <f>G782/D782*100</f>
        <v>#DIV/0!</v>
      </c>
      <c r="J782" s="37">
        <v>0</v>
      </c>
      <c r="K782" s="41">
        <v>0</v>
      </c>
    </row>
    <row r="783" spans="1:11" ht="15" customHeight="1">
      <c r="A783" s="162"/>
      <c r="B783" s="152" t="s">
        <v>250</v>
      </c>
      <c r="C783" s="36" t="s">
        <v>141</v>
      </c>
      <c r="D783" s="37">
        <f>D784+D786+D788+D789</f>
        <v>10082.6</v>
      </c>
      <c r="E783" s="37">
        <f>E784+E786+E788+E789</f>
        <v>0</v>
      </c>
      <c r="F783" s="37">
        <f>F784+F786+F788+F789</f>
        <v>0</v>
      </c>
      <c r="G783" s="37">
        <f>G784+G786+G788+G789</f>
        <v>0</v>
      </c>
      <c r="H783" s="37">
        <f>H784+H786+H788+H789</f>
        <v>0</v>
      </c>
      <c r="I783" s="35">
        <f>G783/D783*100</f>
        <v>0</v>
      </c>
      <c r="J783" s="35">
        <v>0</v>
      </c>
      <c r="K783" s="35">
        <v>0</v>
      </c>
    </row>
    <row r="784" spans="1:11" ht="30">
      <c r="A784" s="162"/>
      <c r="B784" s="153"/>
      <c r="C784" s="36" t="s">
        <v>19</v>
      </c>
      <c r="D784" s="37">
        <v>0</v>
      </c>
      <c r="E784" s="37">
        <v>0</v>
      </c>
      <c r="F784" s="41">
        <v>0</v>
      </c>
      <c r="G784" s="41">
        <v>0</v>
      </c>
      <c r="H784" s="41">
        <v>0</v>
      </c>
      <c r="I784" s="41">
        <v>0</v>
      </c>
      <c r="J784" s="41">
        <v>0</v>
      </c>
      <c r="K784" s="41">
        <v>0</v>
      </c>
    </row>
    <row r="785" spans="1:11" ht="75">
      <c r="A785" s="162"/>
      <c r="B785" s="153"/>
      <c r="C785" s="38" t="s">
        <v>142</v>
      </c>
      <c r="D785" s="37">
        <v>0</v>
      </c>
      <c r="E785" s="37">
        <v>0</v>
      </c>
      <c r="F785" s="41">
        <v>0</v>
      </c>
      <c r="G785" s="41">
        <v>0</v>
      </c>
      <c r="H785" s="41">
        <v>0</v>
      </c>
      <c r="I785" s="41">
        <v>0</v>
      </c>
      <c r="J785" s="41">
        <v>0</v>
      </c>
      <c r="K785" s="35">
        <v>0</v>
      </c>
    </row>
    <row r="786" spans="1:11" ht="45">
      <c r="A786" s="162"/>
      <c r="B786" s="153"/>
      <c r="C786" s="36" t="s">
        <v>35</v>
      </c>
      <c r="D786" s="37">
        <v>0</v>
      </c>
      <c r="E786" s="37">
        <v>0</v>
      </c>
      <c r="F786" s="37">
        <v>0</v>
      </c>
      <c r="G786" s="37">
        <v>0</v>
      </c>
      <c r="H786" s="37">
        <v>0</v>
      </c>
      <c r="I786" s="37">
        <v>0</v>
      </c>
      <c r="J786" s="37">
        <v>0</v>
      </c>
      <c r="K786" s="37">
        <v>0</v>
      </c>
    </row>
    <row r="787" spans="1:11" ht="75">
      <c r="A787" s="162"/>
      <c r="B787" s="153"/>
      <c r="C787" s="38" t="s">
        <v>143</v>
      </c>
      <c r="D787" s="37">
        <v>0</v>
      </c>
      <c r="E787" s="37">
        <v>0</v>
      </c>
      <c r="F787" s="37">
        <v>0</v>
      </c>
      <c r="G787" s="37">
        <v>0</v>
      </c>
      <c r="H787" s="37">
        <v>0</v>
      </c>
      <c r="I787" s="37">
        <v>0</v>
      </c>
      <c r="J787" s="37">
        <v>0</v>
      </c>
      <c r="K787" s="37">
        <v>0</v>
      </c>
    </row>
    <row r="788" spans="1:11" ht="45">
      <c r="A788" s="162"/>
      <c r="B788" s="153"/>
      <c r="C788" s="36" t="s">
        <v>21</v>
      </c>
      <c r="D788" s="37">
        <f>D866</f>
        <v>10082.6</v>
      </c>
      <c r="E788" s="37">
        <f t="shared" ref="E788:H788" si="94">E866</f>
        <v>0</v>
      </c>
      <c r="F788" s="37">
        <f t="shared" si="94"/>
        <v>0</v>
      </c>
      <c r="G788" s="37">
        <f t="shared" si="94"/>
        <v>0</v>
      </c>
      <c r="H788" s="37">
        <f t="shared" si="94"/>
        <v>0</v>
      </c>
      <c r="I788" s="37">
        <f>G788/D788*100</f>
        <v>0</v>
      </c>
      <c r="J788" s="37">
        <v>0</v>
      </c>
      <c r="K788" s="37">
        <v>0</v>
      </c>
    </row>
    <row r="789" spans="1:11" ht="45">
      <c r="A789" s="162"/>
      <c r="B789" s="154"/>
      <c r="C789" s="36" t="s">
        <v>22</v>
      </c>
      <c r="D789" s="37">
        <v>0</v>
      </c>
      <c r="E789" s="37">
        <v>0</v>
      </c>
      <c r="F789" s="37">
        <v>0</v>
      </c>
      <c r="G789" s="37">
        <v>0</v>
      </c>
      <c r="H789" s="37">
        <v>0</v>
      </c>
      <c r="I789" s="37" t="e">
        <f>G789/D789*100</f>
        <v>#DIV/0!</v>
      </c>
      <c r="J789" s="37">
        <v>0</v>
      </c>
      <c r="K789" s="41">
        <v>0</v>
      </c>
    </row>
    <row r="790" spans="1:11" ht="15" customHeight="1">
      <c r="A790" s="162"/>
      <c r="B790" s="152" t="s">
        <v>148</v>
      </c>
      <c r="C790" s="36" t="s">
        <v>141</v>
      </c>
      <c r="D790" s="37">
        <f>D791+D793+D795+D796</f>
        <v>5000</v>
      </c>
      <c r="E790" s="37">
        <f>E791+E793+E795+E796</f>
        <v>0</v>
      </c>
      <c r="F790" s="37">
        <f>F791+F793+F795+F796</f>
        <v>0</v>
      </c>
      <c r="G790" s="37">
        <f>G791+G793+G795+G796</f>
        <v>0</v>
      </c>
      <c r="H790" s="37">
        <f>H791+H793+H795+H796</f>
        <v>0</v>
      </c>
      <c r="I790" s="35">
        <f>G790/D790*100</f>
        <v>0</v>
      </c>
      <c r="J790" s="35">
        <v>0</v>
      </c>
      <c r="K790" s="35">
        <v>0</v>
      </c>
    </row>
    <row r="791" spans="1:11" ht="30">
      <c r="A791" s="162"/>
      <c r="B791" s="153"/>
      <c r="C791" s="36" t="s">
        <v>19</v>
      </c>
      <c r="D791" s="37">
        <v>0</v>
      </c>
      <c r="E791" s="37">
        <v>0</v>
      </c>
      <c r="F791" s="41">
        <v>0</v>
      </c>
      <c r="G791" s="41">
        <v>0</v>
      </c>
      <c r="H791" s="41">
        <v>0</v>
      </c>
      <c r="I791" s="41">
        <v>0</v>
      </c>
      <c r="J791" s="41">
        <v>0</v>
      </c>
      <c r="K791" s="41">
        <v>0</v>
      </c>
    </row>
    <row r="792" spans="1:11" ht="75">
      <c r="A792" s="162"/>
      <c r="B792" s="153"/>
      <c r="C792" s="38" t="s">
        <v>142</v>
      </c>
      <c r="D792" s="37">
        <v>0</v>
      </c>
      <c r="E792" s="37">
        <v>0</v>
      </c>
      <c r="F792" s="41">
        <v>0</v>
      </c>
      <c r="G792" s="41">
        <v>0</v>
      </c>
      <c r="H792" s="41">
        <v>0</v>
      </c>
      <c r="I792" s="41">
        <v>0</v>
      </c>
      <c r="J792" s="41">
        <v>0</v>
      </c>
      <c r="K792" s="35">
        <v>0</v>
      </c>
    </row>
    <row r="793" spans="1:11" ht="45">
      <c r="A793" s="162"/>
      <c r="B793" s="153"/>
      <c r="C793" s="36" t="s">
        <v>35</v>
      </c>
      <c r="D793" s="37">
        <v>0</v>
      </c>
      <c r="E793" s="37">
        <v>0</v>
      </c>
      <c r="F793" s="37">
        <v>0</v>
      </c>
      <c r="G793" s="37">
        <v>0</v>
      </c>
      <c r="H793" s="37">
        <v>0</v>
      </c>
      <c r="I793" s="37">
        <v>0</v>
      </c>
      <c r="J793" s="37">
        <v>0</v>
      </c>
      <c r="K793" s="37">
        <v>0</v>
      </c>
    </row>
    <row r="794" spans="1:11" ht="75">
      <c r="A794" s="162"/>
      <c r="B794" s="153"/>
      <c r="C794" s="38" t="s">
        <v>143</v>
      </c>
      <c r="D794" s="37">
        <v>0</v>
      </c>
      <c r="E794" s="37">
        <v>0</v>
      </c>
      <c r="F794" s="37">
        <v>0</v>
      </c>
      <c r="G794" s="37">
        <v>0</v>
      </c>
      <c r="H794" s="37">
        <v>0</v>
      </c>
      <c r="I794" s="37">
        <v>0</v>
      </c>
      <c r="J794" s="37">
        <v>0</v>
      </c>
      <c r="K794" s="37">
        <v>0</v>
      </c>
    </row>
    <row r="795" spans="1:11" ht="45">
      <c r="A795" s="162"/>
      <c r="B795" s="153"/>
      <c r="C795" s="36" t="s">
        <v>21</v>
      </c>
      <c r="D795" s="37">
        <v>0</v>
      </c>
      <c r="E795" s="37">
        <v>0</v>
      </c>
      <c r="F795" s="37">
        <v>0</v>
      </c>
      <c r="G795" s="37">
        <v>0</v>
      </c>
      <c r="H795" s="37">
        <v>0</v>
      </c>
      <c r="I795" s="37">
        <v>0</v>
      </c>
      <c r="J795" s="37">
        <v>0</v>
      </c>
      <c r="K795" s="37">
        <v>0</v>
      </c>
    </row>
    <row r="796" spans="1:11" ht="45">
      <c r="A796" s="163"/>
      <c r="B796" s="154"/>
      <c r="C796" s="36" t="s">
        <v>22</v>
      </c>
      <c r="D796" s="37">
        <f>D824</f>
        <v>5000</v>
      </c>
      <c r="E796" s="37">
        <f t="shared" ref="E796:H796" si="95">E824</f>
        <v>0</v>
      </c>
      <c r="F796" s="37">
        <f t="shared" si="95"/>
        <v>0</v>
      </c>
      <c r="G796" s="37">
        <f t="shared" si="95"/>
        <v>0</v>
      </c>
      <c r="H796" s="37">
        <f t="shared" si="95"/>
        <v>0</v>
      </c>
      <c r="I796" s="37">
        <f>G796/D796*100</f>
        <v>0</v>
      </c>
      <c r="J796" s="37">
        <v>0</v>
      </c>
      <c r="K796" s="41">
        <v>0</v>
      </c>
    </row>
    <row r="797" spans="1:11" ht="15" customHeight="1">
      <c r="A797" s="142" t="s">
        <v>251</v>
      </c>
      <c r="B797" s="152" t="s">
        <v>146</v>
      </c>
      <c r="C797" s="36" t="s">
        <v>141</v>
      </c>
      <c r="D797" s="37">
        <f>D798+D800+D802+D803</f>
        <v>0</v>
      </c>
      <c r="E797" s="37">
        <f>E798+E800+E802+E803</f>
        <v>4500</v>
      </c>
      <c r="F797" s="37">
        <f>F798+F800+F802+F803</f>
        <v>0</v>
      </c>
      <c r="G797" s="37">
        <f>G798+G800+G802+G803</f>
        <v>0</v>
      </c>
      <c r="H797" s="37">
        <f>H798+H800+H802+H803</f>
        <v>0</v>
      </c>
      <c r="I797" s="35" t="e">
        <f>G797/D797*100</f>
        <v>#DIV/0!</v>
      </c>
      <c r="J797" s="35">
        <f>G797/E797*100</f>
        <v>0</v>
      </c>
      <c r="K797" s="35" t="e">
        <f>G797/F797*100</f>
        <v>#DIV/0!</v>
      </c>
    </row>
    <row r="798" spans="1:11" ht="30">
      <c r="A798" s="143"/>
      <c r="B798" s="153"/>
      <c r="C798" s="36" t="s">
        <v>19</v>
      </c>
      <c r="D798" s="37">
        <f>D805</f>
        <v>0</v>
      </c>
      <c r="E798" s="37">
        <f t="shared" ref="E798:K798" si="96">E805</f>
        <v>4500</v>
      </c>
      <c r="F798" s="37">
        <f t="shared" si="96"/>
        <v>0</v>
      </c>
      <c r="G798" s="37">
        <f t="shared" si="96"/>
        <v>0</v>
      </c>
      <c r="H798" s="37">
        <f t="shared" si="96"/>
        <v>0</v>
      </c>
      <c r="I798" s="37" t="e">
        <f t="shared" si="96"/>
        <v>#DIV/0!</v>
      </c>
      <c r="J798" s="37">
        <f t="shared" si="96"/>
        <v>0</v>
      </c>
      <c r="K798" s="37" t="e">
        <f t="shared" si="96"/>
        <v>#DIV/0!</v>
      </c>
    </row>
    <row r="799" spans="1:11" ht="75">
      <c r="A799" s="143"/>
      <c r="B799" s="153"/>
      <c r="C799" s="38" t="s">
        <v>142</v>
      </c>
      <c r="D799" s="37">
        <v>0</v>
      </c>
      <c r="E799" s="37">
        <v>0</v>
      </c>
      <c r="F799" s="41">
        <v>0</v>
      </c>
      <c r="G799" s="41">
        <v>0</v>
      </c>
      <c r="H799" s="41">
        <v>0</v>
      </c>
      <c r="I799" s="41">
        <v>0</v>
      </c>
      <c r="J799" s="41">
        <v>0</v>
      </c>
      <c r="K799" s="41">
        <v>0</v>
      </c>
    </row>
    <row r="800" spans="1:11" ht="45">
      <c r="A800" s="143"/>
      <c r="B800" s="153"/>
      <c r="C800" s="36" t="s">
        <v>35</v>
      </c>
      <c r="D800" s="37">
        <v>0</v>
      </c>
      <c r="E800" s="37">
        <v>0</v>
      </c>
      <c r="F800" s="41">
        <v>0</v>
      </c>
      <c r="G800" s="41">
        <v>0</v>
      </c>
      <c r="H800" s="41">
        <v>0</v>
      </c>
      <c r="I800" s="41">
        <v>0</v>
      </c>
      <c r="J800" s="41">
        <v>0</v>
      </c>
      <c r="K800" s="41">
        <v>0</v>
      </c>
    </row>
    <row r="801" spans="1:11" ht="75">
      <c r="A801" s="143"/>
      <c r="B801" s="153"/>
      <c r="C801" s="38" t="s">
        <v>143</v>
      </c>
      <c r="D801" s="37">
        <v>0</v>
      </c>
      <c r="E801" s="37">
        <v>0</v>
      </c>
      <c r="F801" s="37">
        <v>0</v>
      </c>
      <c r="G801" s="37">
        <v>0</v>
      </c>
      <c r="H801" s="37">
        <v>0</v>
      </c>
      <c r="I801" s="37">
        <v>0</v>
      </c>
      <c r="J801" s="37">
        <v>0</v>
      </c>
      <c r="K801" s="37">
        <v>0</v>
      </c>
    </row>
    <row r="802" spans="1:11" ht="45">
      <c r="A802" s="143"/>
      <c r="B802" s="153"/>
      <c r="C802" s="36" t="s">
        <v>21</v>
      </c>
      <c r="D802" s="37">
        <v>0</v>
      </c>
      <c r="E802" s="37">
        <v>0</v>
      </c>
      <c r="F802" s="41">
        <v>0</v>
      </c>
      <c r="G802" s="41">
        <v>0</v>
      </c>
      <c r="H802" s="41">
        <v>0</v>
      </c>
      <c r="I802" s="41">
        <v>0</v>
      </c>
      <c r="J802" s="41">
        <v>0</v>
      </c>
      <c r="K802" s="41">
        <v>0</v>
      </c>
    </row>
    <row r="803" spans="1:11" ht="45">
      <c r="A803" s="144"/>
      <c r="B803" s="154"/>
      <c r="C803" s="36" t="s">
        <v>22</v>
      </c>
      <c r="D803" s="37">
        <v>0</v>
      </c>
      <c r="E803" s="37">
        <v>0</v>
      </c>
      <c r="F803" s="41">
        <v>0</v>
      </c>
      <c r="G803" s="41">
        <v>0</v>
      </c>
      <c r="H803" s="41">
        <v>0</v>
      </c>
      <c r="I803" s="41">
        <v>0</v>
      </c>
      <c r="J803" s="41">
        <v>0</v>
      </c>
      <c r="K803" s="41">
        <v>0</v>
      </c>
    </row>
    <row r="804" spans="1:11" ht="15" customHeight="1">
      <c r="A804" s="142" t="s">
        <v>252</v>
      </c>
      <c r="B804" s="152" t="s">
        <v>146</v>
      </c>
      <c r="C804" s="36" t="s">
        <v>141</v>
      </c>
      <c r="D804" s="37">
        <f>D805+D807+D809+D810</f>
        <v>0</v>
      </c>
      <c r="E804" s="37">
        <f>E805+E807+E809+E810</f>
        <v>4500</v>
      </c>
      <c r="F804" s="37">
        <f>F805+F807+F809+F810</f>
        <v>0</v>
      </c>
      <c r="G804" s="37">
        <f>G805+G807+G809+G810</f>
        <v>0</v>
      </c>
      <c r="H804" s="37">
        <f>H805+H807+H809+H810</f>
        <v>0</v>
      </c>
      <c r="I804" s="35" t="e">
        <f>G804/D804*100</f>
        <v>#DIV/0!</v>
      </c>
      <c r="J804" s="35">
        <f>G804/E804*100</f>
        <v>0</v>
      </c>
      <c r="K804" s="35" t="e">
        <f>G804/F804*100</f>
        <v>#DIV/0!</v>
      </c>
    </row>
    <row r="805" spans="1:11" ht="30">
      <c r="A805" s="143"/>
      <c r="B805" s="153"/>
      <c r="C805" s="36" t="s">
        <v>19</v>
      </c>
      <c r="D805" s="37">
        <v>0</v>
      </c>
      <c r="E805" s="37">
        <v>4500</v>
      </c>
      <c r="F805" s="37">
        <v>0</v>
      </c>
      <c r="G805" s="37">
        <v>0</v>
      </c>
      <c r="H805" s="37">
        <v>0</v>
      </c>
      <c r="I805" s="41" t="e">
        <f>G805/D805*100</f>
        <v>#DIV/0!</v>
      </c>
      <c r="J805" s="41">
        <f>G805/E805*100</f>
        <v>0</v>
      </c>
      <c r="K805" s="41" t="e">
        <f>G805/F805*100</f>
        <v>#DIV/0!</v>
      </c>
    </row>
    <row r="806" spans="1:11" ht="75">
      <c r="A806" s="143"/>
      <c r="B806" s="153"/>
      <c r="C806" s="38" t="s">
        <v>142</v>
      </c>
      <c r="D806" s="37">
        <v>0</v>
      </c>
      <c r="E806" s="37">
        <v>0</v>
      </c>
      <c r="F806" s="41">
        <v>0</v>
      </c>
      <c r="G806" s="41">
        <v>0</v>
      </c>
      <c r="H806" s="41">
        <v>0</v>
      </c>
      <c r="I806" s="41">
        <v>0</v>
      </c>
      <c r="J806" s="41">
        <v>0</v>
      </c>
      <c r="K806" s="41">
        <v>0</v>
      </c>
    </row>
    <row r="807" spans="1:11" ht="45">
      <c r="A807" s="143"/>
      <c r="B807" s="153"/>
      <c r="C807" s="36" t="s">
        <v>35</v>
      </c>
      <c r="D807" s="37">
        <v>0</v>
      </c>
      <c r="E807" s="37">
        <v>0</v>
      </c>
      <c r="F807" s="41">
        <v>0</v>
      </c>
      <c r="G807" s="41">
        <v>0</v>
      </c>
      <c r="H807" s="41">
        <v>0</v>
      </c>
      <c r="I807" s="41">
        <v>0</v>
      </c>
      <c r="J807" s="41">
        <v>0</v>
      </c>
      <c r="K807" s="41">
        <v>0</v>
      </c>
    </row>
    <row r="808" spans="1:11" ht="75">
      <c r="A808" s="143"/>
      <c r="B808" s="153"/>
      <c r="C808" s="38" t="s">
        <v>143</v>
      </c>
      <c r="D808" s="37">
        <v>0</v>
      </c>
      <c r="E808" s="37">
        <v>0</v>
      </c>
      <c r="F808" s="37">
        <v>0</v>
      </c>
      <c r="G808" s="37">
        <v>0</v>
      </c>
      <c r="H808" s="37">
        <v>0</v>
      </c>
      <c r="I808" s="37">
        <v>0</v>
      </c>
      <c r="J808" s="37">
        <v>0</v>
      </c>
      <c r="K808" s="37">
        <v>0</v>
      </c>
    </row>
    <row r="809" spans="1:11" ht="45">
      <c r="A809" s="143"/>
      <c r="B809" s="153"/>
      <c r="C809" s="36" t="s">
        <v>21</v>
      </c>
      <c r="D809" s="37">
        <v>0</v>
      </c>
      <c r="E809" s="37">
        <v>0</v>
      </c>
      <c r="F809" s="41">
        <v>0</v>
      </c>
      <c r="G809" s="41">
        <v>0</v>
      </c>
      <c r="H809" s="41">
        <v>0</v>
      </c>
      <c r="I809" s="41">
        <v>0</v>
      </c>
      <c r="J809" s="41">
        <v>0</v>
      </c>
      <c r="K809" s="41">
        <v>0</v>
      </c>
    </row>
    <row r="810" spans="1:11" ht="45">
      <c r="A810" s="144"/>
      <c r="B810" s="154"/>
      <c r="C810" s="36" t="s">
        <v>22</v>
      </c>
      <c r="D810" s="37">
        <v>0</v>
      </c>
      <c r="E810" s="37">
        <v>0</v>
      </c>
      <c r="F810" s="41">
        <v>0</v>
      </c>
      <c r="G810" s="41">
        <v>0</v>
      </c>
      <c r="H810" s="41">
        <v>0</v>
      </c>
      <c r="I810" s="41">
        <v>0</v>
      </c>
      <c r="J810" s="41">
        <v>0</v>
      </c>
      <c r="K810" s="41">
        <v>0</v>
      </c>
    </row>
    <row r="811" spans="1:11" ht="15" customHeight="1">
      <c r="A811" s="155" t="s">
        <v>253</v>
      </c>
      <c r="B811" s="152" t="s">
        <v>254</v>
      </c>
      <c r="C811" s="36" t="s">
        <v>141</v>
      </c>
      <c r="D811" s="37">
        <f>D812+D814+D816+D817</f>
        <v>75080</v>
      </c>
      <c r="E811" s="37">
        <f>E812+E814+E816+E817</f>
        <v>86230</v>
      </c>
      <c r="F811" s="37">
        <f>F812+F814+F816+F817</f>
        <v>75079.899999999994</v>
      </c>
      <c r="G811" s="37">
        <f>G812+G814+G816+G817</f>
        <v>67637.600000000006</v>
      </c>
      <c r="H811" s="37">
        <f>H812+H814+H816+H817</f>
        <v>67637.600000000006</v>
      </c>
      <c r="I811" s="35">
        <f>G811/D811*100</f>
        <v>90.087373468300484</v>
      </c>
      <c r="J811" s="35">
        <f>G811/E811*100</f>
        <v>78.438594456685621</v>
      </c>
      <c r="K811" s="35">
        <f>G811/F811*100</f>
        <v>90.08749345697052</v>
      </c>
    </row>
    <row r="812" spans="1:11" ht="30">
      <c r="A812" s="156"/>
      <c r="B812" s="153"/>
      <c r="C812" s="36" t="s">
        <v>19</v>
      </c>
      <c r="D812" s="37">
        <v>75080</v>
      </c>
      <c r="E812" s="37">
        <v>86230</v>
      </c>
      <c r="F812" s="37">
        <v>75079.899999999994</v>
      </c>
      <c r="G812" s="37">
        <v>67637.600000000006</v>
      </c>
      <c r="H812" s="37">
        <v>67637.600000000006</v>
      </c>
      <c r="I812" s="41">
        <f>G812/D812*100</f>
        <v>90.087373468300484</v>
      </c>
      <c r="J812" s="41">
        <f>G812/E812*100</f>
        <v>78.438594456685621</v>
      </c>
      <c r="K812" s="41">
        <f>G812/F812*100</f>
        <v>90.08749345697052</v>
      </c>
    </row>
    <row r="813" spans="1:11" ht="75">
      <c r="A813" s="156"/>
      <c r="B813" s="153"/>
      <c r="C813" s="38" t="s">
        <v>142</v>
      </c>
      <c r="D813" s="37">
        <v>0</v>
      </c>
      <c r="E813" s="37">
        <v>0</v>
      </c>
      <c r="F813" s="41">
        <v>0</v>
      </c>
      <c r="G813" s="41">
        <v>0</v>
      </c>
      <c r="H813" s="41">
        <v>0</v>
      </c>
      <c r="I813" s="41">
        <v>0</v>
      </c>
      <c r="J813" s="41">
        <v>0</v>
      </c>
      <c r="K813" s="41">
        <v>0</v>
      </c>
    </row>
    <row r="814" spans="1:11" ht="45">
      <c r="A814" s="156"/>
      <c r="B814" s="153"/>
      <c r="C814" s="36" t="s">
        <v>35</v>
      </c>
      <c r="D814" s="37">
        <v>0</v>
      </c>
      <c r="E814" s="37">
        <v>0</v>
      </c>
      <c r="F814" s="41">
        <v>0</v>
      </c>
      <c r="G814" s="41">
        <v>0</v>
      </c>
      <c r="H814" s="41">
        <v>0</v>
      </c>
      <c r="I814" s="41">
        <v>0</v>
      </c>
      <c r="J814" s="41">
        <v>0</v>
      </c>
      <c r="K814" s="41">
        <v>0</v>
      </c>
    </row>
    <row r="815" spans="1:11" ht="75">
      <c r="A815" s="156"/>
      <c r="B815" s="153"/>
      <c r="C815" s="38" t="s">
        <v>143</v>
      </c>
      <c r="D815" s="37">
        <v>0</v>
      </c>
      <c r="E815" s="37">
        <v>0</v>
      </c>
      <c r="F815" s="37">
        <v>0</v>
      </c>
      <c r="G815" s="37">
        <v>0</v>
      </c>
      <c r="H815" s="37">
        <v>0</v>
      </c>
      <c r="I815" s="37">
        <v>0</v>
      </c>
      <c r="J815" s="37">
        <v>0</v>
      </c>
      <c r="K815" s="37">
        <v>0</v>
      </c>
    </row>
    <row r="816" spans="1:11" ht="45">
      <c r="A816" s="156"/>
      <c r="B816" s="153"/>
      <c r="C816" s="36" t="s">
        <v>21</v>
      </c>
      <c r="D816" s="37">
        <v>0</v>
      </c>
      <c r="E816" s="37">
        <v>0</v>
      </c>
      <c r="F816" s="41">
        <v>0</v>
      </c>
      <c r="G816" s="41">
        <v>0</v>
      </c>
      <c r="H816" s="41">
        <v>0</v>
      </c>
      <c r="I816" s="41">
        <v>0</v>
      </c>
      <c r="J816" s="41">
        <v>0</v>
      </c>
      <c r="K816" s="41">
        <v>0</v>
      </c>
    </row>
    <row r="817" spans="1:11" ht="45">
      <c r="A817" s="157"/>
      <c r="B817" s="154"/>
      <c r="C817" s="36" t="s">
        <v>22</v>
      </c>
      <c r="D817" s="37">
        <v>0</v>
      </c>
      <c r="E817" s="37">
        <v>0</v>
      </c>
      <c r="F817" s="41">
        <v>0</v>
      </c>
      <c r="G817" s="41">
        <v>0</v>
      </c>
      <c r="H817" s="41">
        <v>0</v>
      </c>
      <c r="I817" s="41">
        <v>0</v>
      </c>
      <c r="J817" s="41">
        <v>0</v>
      </c>
      <c r="K817" s="41">
        <v>0</v>
      </c>
    </row>
    <row r="818" spans="1:11" ht="15" customHeight="1">
      <c r="A818" s="158" t="s">
        <v>255</v>
      </c>
      <c r="B818" s="132" t="s">
        <v>256</v>
      </c>
      <c r="C818" s="36" t="s">
        <v>141</v>
      </c>
      <c r="D818" s="37">
        <f>D819+D821+D823+D824</f>
        <v>5000</v>
      </c>
      <c r="E818" s="37">
        <f>E819+E821+E823+E824</f>
        <v>0</v>
      </c>
      <c r="F818" s="37">
        <f>F819+F821+F823+F824</f>
        <v>0</v>
      </c>
      <c r="G818" s="37">
        <f>G819+G821+G823+G824</f>
        <v>0</v>
      </c>
      <c r="H818" s="37">
        <f>H819+H821+H823+H824</f>
        <v>0</v>
      </c>
      <c r="I818" s="35">
        <v>0</v>
      </c>
      <c r="J818" s="35">
        <v>0</v>
      </c>
      <c r="K818" s="35">
        <v>0</v>
      </c>
    </row>
    <row r="819" spans="1:11" s="21" customFormat="1" ht="30">
      <c r="A819" s="159"/>
      <c r="B819" s="132"/>
      <c r="C819" s="36" t="s">
        <v>19</v>
      </c>
      <c r="D819" s="37">
        <v>0</v>
      </c>
      <c r="E819" s="37">
        <v>0</v>
      </c>
      <c r="F819" s="37">
        <v>0</v>
      </c>
      <c r="G819" s="37">
        <v>0</v>
      </c>
      <c r="H819" s="37">
        <v>0</v>
      </c>
      <c r="I819" s="41">
        <v>0</v>
      </c>
      <c r="J819" s="41">
        <v>0</v>
      </c>
      <c r="K819" s="41">
        <v>0</v>
      </c>
    </row>
    <row r="820" spans="1:11" s="21" customFormat="1" ht="75">
      <c r="A820" s="159"/>
      <c r="B820" s="132"/>
      <c r="C820" s="50" t="s">
        <v>142</v>
      </c>
      <c r="D820" s="37">
        <v>0</v>
      </c>
      <c r="E820" s="37">
        <v>0</v>
      </c>
      <c r="F820" s="41">
        <v>0</v>
      </c>
      <c r="G820" s="41">
        <v>0</v>
      </c>
      <c r="H820" s="41">
        <v>0</v>
      </c>
      <c r="I820" s="41">
        <v>0</v>
      </c>
      <c r="J820" s="41">
        <v>0</v>
      </c>
      <c r="K820" s="41">
        <v>0</v>
      </c>
    </row>
    <row r="821" spans="1:11" s="21" customFormat="1" ht="45">
      <c r="A821" s="159"/>
      <c r="B821" s="132"/>
      <c r="C821" s="36" t="s">
        <v>35</v>
      </c>
      <c r="D821" s="37">
        <v>0</v>
      </c>
      <c r="E821" s="37">
        <v>0</v>
      </c>
      <c r="F821" s="41">
        <v>0</v>
      </c>
      <c r="G821" s="41">
        <v>0</v>
      </c>
      <c r="H821" s="41">
        <v>0</v>
      </c>
      <c r="I821" s="41">
        <v>0</v>
      </c>
      <c r="J821" s="41">
        <v>0</v>
      </c>
      <c r="K821" s="41">
        <v>0</v>
      </c>
    </row>
    <row r="822" spans="1:11" s="21" customFormat="1" ht="75">
      <c r="A822" s="159"/>
      <c r="B822" s="132"/>
      <c r="C822" s="50" t="s">
        <v>143</v>
      </c>
      <c r="D822" s="37">
        <f>D821</f>
        <v>0</v>
      </c>
      <c r="E822" s="37">
        <f>E821</f>
        <v>0</v>
      </c>
      <c r="F822" s="37">
        <f>F821</f>
        <v>0</v>
      </c>
      <c r="G822" s="37">
        <f>G821</f>
        <v>0</v>
      </c>
      <c r="H822" s="37">
        <f>H821</f>
        <v>0</v>
      </c>
      <c r="I822" s="41">
        <v>0</v>
      </c>
      <c r="J822" s="41">
        <v>0</v>
      </c>
      <c r="K822" s="41">
        <v>0</v>
      </c>
    </row>
    <row r="823" spans="1:11" s="21" customFormat="1" ht="45">
      <c r="A823" s="159"/>
      <c r="B823" s="132"/>
      <c r="C823" s="36" t="s">
        <v>21</v>
      </c>
      <c r="D823" s="37">
        <v>0</v>
      </c>
      <c r="E823" s="37">
        <v>0</v>
      </c>
      <c r="F823" s="41">
        <v>0</v>
      </c>
      <c r="G823" s="41">
        <v>0</v>
      </c>
      <c r="H823" s="41">
        <v>0</v>
      </c>
      <c r="I823" s="41">
        <v>0</v>
      </c>
      <c r="J823" s="41">
        <v>0</v>
      </c>
      <c r="K823" s="41">
        <v>0</v>
      </c>
    </row>
    <row r="824" spans="1:11" s="21" customFormat="1" ht="45">
      <c r="A824" s="160"/>
      <c r="B824" s="132"/>
      <c r="C824" s="36" t="s">
        <v>22</v>
      </c>
      <c r="D824" s="37">
        <v>5000</v>
      </c>
      <c r="E824" s="37">
        <v>0</v>
      </c>
      <c r="F824" s="41">
        <v>0</v>
      </c>
      <c r="G824" s="41">
        <v>0</v>
      </c>
      <c r="H824" s="41">
        <v>0</v>
      </c>
      <c r="I824" s="41">
        <v>0</v>
      </c>
      <c r="J824" s="41">
        <v>0</v>
      </c>
      <c r="K824" s="41">
        <v>0</v>
      </c>
    </row>
    <row r="825" spans="1:11" ht="15" customHeight="1">
      <c r="A825" s="158" t="s">
        <v>257</v>
      </c>
      <c r="B825" s="132" t="s">
        <v>256</v>
      </c>
      <c r="C825" s="36" t="s">
        <v>141</v>
      </c>
      <c r="D825" s="37">
        <f>D826+D828+D830+D831</f>
        <v>10</v>
      </c>
      <c r="E825" s="37">
        <f>E826+E828+E830+E831</f>
        <v>10</v>
      </c>
      <c r="F825" s="37">
        <f>F826+F828+F830+F831</f>
        <v>10</v>
      </c>
      <c r="G825" s="37">
        <f>G826+G828+G830+G831</f>
        <v>0</v>
      </c>
      <c r="H825" s="37">
        <f>H826+H828+H830+H831</f>
        <v>0</v>
      </c>
      <c r="I825" s="35">
        <f>G825/D825*100</f>
        <v>0</v>
      </c>
      <c r="J825" s="35">
        <f>G825/E825*100</f>
        <v>0</v>
      </c>
      <c r="K825" s="35">
        <f>G825/F825*100</f>
        <v>0</v>
      </c>
    </row>
    <row r="826" spans="1:11" s="21" customFormat="1" ht="30">
      <c r="A826" s="159"/>
      <c r="B826" s="132"/>
      <c r="C826" s="36" t="s">
        <v>19</v>
      </c>
      <c r="D826" s="37">
        <v>10</v>
      </c>
      <c r="E826" s="37">
        <v>10</v>
      </c>
      <c r="F826" s="37">
        <v>10</v>
      </c>
      <c r="G826" s="37">
        <v>0</v>
      </c>
      <c r="H826" s="37">
        <v>0</v>
      </c>
      <c r="I826" s="41">
        <f>G826/D826*100</f>
        <v>0</v>
      </c>
      <c r="J826" s="41">
        <f>G826/E826*100</f>
        <v>0</v>
      </c>
      <c r="K826" s="41">
        <f>G826/F826*100</f>
        <v>0</v>
      </c>
    </row>
    <row r="827" spans="1:11" s="21" customFormat="1" ht="75">
      <c r="A827" s="159"/>
      <c r="B827" s="132"/>
      <c r="C827" s="50" t="s">
        <v>142</v>
      </c>
      <c r="D827" s="37">
        <v>0</v>
      </c>
      <c r="E827" s="37">
        <v>0</v>
      </c>
      <c r="F827" s="41">
        <v>0</v>
      </c>
      <c r="G827" s="41">
        <v>0</v>
      </c>
      <c r="H827" s="41">
        <v>0</v>
      </c>
      <c r="I827" s="41">
        <v>0</v>
      </c>
      <c r="J827" s="41">
        <v>0</v>
      </c>
      <c r="K827" s="41">
        <v>0</v>
      </c>
    </row>
    <row r="828" spans="1:11" s="21" customFormat="1" ht="45">
      <c r="A828" s="159"/>
      <c r="B828" s="132"/>
      <c r="C828" s="36" t="s">
        <v>35</v>
      </c>
      <c r="D828" s="37">
        <v>0</v>
      </c>
      <c r="E828" s="37">
        <v>0</v>
      </c>
      <c r="F828" s="41">
        <v>0</v>
      </c>
      <c r="G828" s="41">
        <v>0</v>
      </c>
      <c r="H828" s="41">
        <v>0</v>
      </c>
      <c r="I828" s="41">
        <v>0</v>
      </c>
      <c r="J828" s="41">
        <v>0</v>
      </c>
      <c r="K828" s="41">
        <v>0</v>
      </c>
    </row>
    <row r="829" spans="1:11" s="21" customFormat="1" ht="75">
      <c r="A829" s="159"/>
      <c r="B829" s="132"/>
      <c r="C829" s="50" t="s">
        <v>143</v>
      </c>
      <c r="D829" s="37">
        <f>D828</f>
        <v>0</v>
      </c>
      <c r="E829" s="37">
        <f>E828</f>
        <v>0</v>
      </c>
      <c r="F829" s="37">
        <f>F828</f>
        <v>0</v>
      </c>
      <c r="G829" s="37">
        <f>G828</f>
        <v>0</v>
      </c>
      <c r="H829" s="37">
        <f>H828</f>
        <v>0</v>
      </c>
      <c r="I829" s="41">
        <v>0</v>
      </c>
      <c r="J829" s="41">
        <v>0</v>
      </c>
      <c r="K829" s="41">
        <v>0</v>
      </c>
    </row>
    <row r="830" spans="1:11" s="21" customFormat="1" ht="45">
      <c r="A830" s="159"/>
      <c r="B830" s="132"/>
      <c r="C830" s="36" t="s">
        <v>21</v>
      </c>
      <c r="D830" s="37">
        <v>0</v>
      </c>
      <c r="E830" s="37">
        <v>0</v>
      </c>
      <c r="F830" s="41">
        <v>0</v>
      </c>
      <c r="G830" s="41">
        <v>0</v>
      </c>
      <c r="H830" s="41">
        <v>0</v>
      </c>
      <c r="I830" s="41">
        <v>0</v>
      </c>
      <c r="J830" s="41">
        <v>0</v>
      </c>
      <c r="K830" s="41">
        <v>0</v>
      </c>
    </row>
    <row r="831" spans="1:11" s="21" customFormat="1" ht="45">
      <c r="A831" s="160"/>
      <c r="B831" s="132"/>
      <c r="C831" s="36" t="s">
        <v>22</v>
      </c>
      <c r="D831" s="37">
        <v>0</v>
      </c>
      <c r="E831" s="37">
        <v>0</v>
      </c>
      <c r="F831" s="41">
        <v>0</v>
      </c>
      <c r="G831" s="41">
        <v>0</v>
      </c>
      <c r="H831" s="41">
        <v>0</v>
      </c>
      <c r="I831" s="41">
        <v>0</v>
      </c>
      <c r="J831" s="41">
        <v>0</v>
      </c>
      <c r="K831" s="41">
        <v>0</v>
      </c>
    </row>
    <row r="832" spans="1:11" s="21" customFormat="1" ht="15" customHeight="1">
      <c r="A832" s="142" t="s">
        <v>258</v>
      </c>
      <c r="B832" s="132" t="s">
        <v>259</v>
      </c>
      <c r="C832" s="36" t="s">
        <v>141</v>
      </c>
      <c r="D832" s="37">
        <f>D833+D835+D837+D838</f>
        <v>344052.8</v>
      </c>
      <c r="E832" s="37">
        <f>E833+E835+E837+E838</f>
        <v>333970.2</v>
      </c>
      <c r="F832" s="37">
        <f>F833+F835+F837+F838</f>
        <v>333970.2</v>
      </c>
      <c r="G832" s="37">
        <f>G833+G835+G837+G838</f>
        <v>10049.4</v>
      </c>
      <c r="H832" s="37">
        <f>H833+H835+H837+H838</f>
        <v>1966.7</v>
      </c>
      <c r="I832" s="35">
        <f>G832/D832*100</f>
        <v>2.9208888868220226</v>
      </c>
      <c r="J832" s="35">
        <f>G832/E832*100</f>
        <v>3.0090708691973114</v>
      </c>
      <c r="K832" s="35">
        <f>G832/F832*100</f>
        <v>3.0090708691973114</v>
      </c>
    </row>
    <row r="833" spans="1:11" s="21" customFormat="1" ht="30">
      <c r="A833" s="143"/>
      <c r="B833" s="132"/>
      <c r="C833" s="36" t="s">
        <v>19</v>
      </c>
      <c r="D833" s="37">
        <f>D840+D847+D855+D862</f>
        <v>91558.200000000012</v>
      </c>
      <c r="E833" s="37">
        <f t="shared" ref="E833:H833" si="97">E840+E847+E855+E862</f>
        <v>91558.200000000012</v>
      </c>
      <c r="F833" s="37">
        <f t="shared" si="97"/>
        <v>91558.200000000012</v>
      </c>
      <c r="G833" s="37">
        <f t="shared" si="97"/>
        <v>4847.5999999999995</v>
      </c>
      <c r="H833" s="37">
        <f t="shared" si="97"/>
        <v>632</v>
      </c>
      <c r="I833" s="41">
        <f>G833/D833*100</f>
        <v>5.2945558125869656</v>
      </c>
      <c r="J833" s="41">
        <f>G833/E833*100</f>
        <v>5.2945558125869656</v>
      </c>
      <c r="K833" s="41">
        <f>G833/F833*100</f>
        <v>5.2945558125869656</v>
      </c>
    </row>
    <row r="834" spans="1:11" s="21" customFormat="1" ht="75">
      <c r="A834" s="143"/>
      <c r="B834" s="132"/>
      <c r="C834" s="50" t="s">
        <v>142</v>
      </c>
      <c r="D834" s="37">
        <f>D833</f>
        <v>91558.200000000012</v>
      </c>
      <c r="E834" s="37">
        <f t="shared" ref="E834:H834" si="98">E833</f>
        <v>91558.200000000012</v>
      </c>
      <c r="F834" s="37">
        <f t="shared" si="98"/>
        <v>91558.200000000012</v>
      </c>
      <c r="G834" s="37">
        <f t="shared" si="98"/>
        <v>4847.5999999999995</v>
      </c>
      <c r="H834" s="37">
        <f t="shared" si="98"/>
        <v>632</v>
      </c>
      <c r="I834" s="41">
        <v>0</v>
      </c>
      <c r="J834" s="41">
        <v>0</v>
      </c>
      <c r="K834" s="41">
        <v>0</v>
      </c>
    </row>
    <row r="835" spans="1:11" s="21" customFormat="1" ht="45">
      <c r="A835" s="143"/>
      <c r="B835" s="132"/>
      <c r="C835" s="36" t="s">
        <v>35</v>
      </c>
      <c r="D835" s="37">
        <f>D842+D849+D857+D864</f>
        <v>242412</v>
      </c>
      <c r="E835" s="37">
        <f t="shared" ref="E835:H835" si="99">E842+E849+E857+E864</f>
        <v>242412</v>
      </c>
      <c r="F835" s="37">
        <f t="shared" si="99"/>
        <v>242412</v>
      </c>
      <c r="G835" s="37">
        <f t="shared" si="99"/>
        <v>5201.8</v>
      </c>
      <c r="H835" s="37">
        <f t="shared" si="99"/>
        <v>1334.7</v>
      </c>
      <c r="I835" s="41">
        <v>0</v>
      </c>
      <c r="J835" s="41">
        <v>0</v>
      </c>
      <c r="K835" s="41">
        <v>0</v>
      </c>
    </row>
    <row r="836" spans="1:11" s="21" customFormat="1" ht="75">
      <c r="A836" s="143"/>
      <c r="B836" s="132"/>
      <c r="C836" s="50" t="s">
        <v>143</v>
      </c>
      <c r="D836" s="37">
        <f>D835</f>
        <v>242412</v>
      </c>
      <c r="E836" s="37">
        <f t="shared" ref="E836:H836" si="100">E835</f>
        <v>242412</v>
      </c>
      <c r="F836" s="37">
        <f t="shared" si="100"/>
        <v>242412</v>
      </c>
      <c r="G836" s="37">
        <f t="shared" si="100"/>
        <v>5201.8</v>
      </c>
      <c r="H836" s="37">
        <f t="shared" si="100"/>
        <v>1334.7</v>
      </c>
      <c r="I836" s="41">
        <v>0</v>
      </c>
      <c r="J836" s="41">
        <v>0</v>
      </c>
      <c r="K836" s="41">
        <v>0</v>
      </c>
    </row>
    <row r="837" spans="1:11" s="21" customFormat="1" ht="45">
      <c r="A837" s="143"/>
      <c r="B837" s="132"/>
      <c r="C837" s="36" t="s">
        <v>21</v>
      </c>
      <c r="D837" s="37">
        <f>D844+D851+D859+D866</f>
        <v>10082.6</v>
      </c>
      <c r="E837" s="37">
        <f t="shared" ref="E837:H837" si="101">E844+E851+E859+E866</f>
        <v>0</v>
      </c>
      <c r="F837" s="37">
        <f t="shared" si="101"/>
        <v>0</v>
      </c>
      <c r="G837" s="37">
        <f t="shared" si="101"/>
        <v>0</v>
      </c>
      <c r="H837" s="37">
        <f t="shared" si="101"/>
        <v>0</v>
      </c>
      <c r="I837" s="41">
        <v>0</v>
      </c>
      <c r="J837" s="41">
        <v>0</v>
      </c>
      <c r="K837" s="41">
        <v>0</v>
      </c>
    </row>
    <row r="838" spans="1:11" s="21" customFormat="1" ht="45">
      <c r="A838" s="143"/>
      <c r="B838" s="132"/>
      <c r="C838" s="36" t="s">
        <v>22</v>
      </c>
      <c r="D838" s="37">
        <v>0</v>
      </c>
      <c r="E838" s="37">
        <v>0</v>
      </c>
      <c r="F838" s="41">
        <v>0</v>
      </c>
      <c r="G838" s="41">
        <v>0</v>
      </c>
      <c r="H838" s="41">
        <v>0</v>
      </c>
      <c r="I838" s="41">
        <v>0</v>
      </c>
      <c r="J838" s="41">
        <v>0</v>
      </c>
      <c r="K838" s="41">
        <v>0</v>
      </c>
    </row>
    <row r="839" spans="1:11" s="21" customFormat="1" ht="15" customHeight="1">
      <c r="A839" s="143"/>
      <c r="B839" s="132" t="s">
        <v>260</v>
      </c>
      <c r="C839" s="36" t="s">
        <v>141</v>
      </c>
      <c r="D839" s="37">
        <f>D840+D842+D844+D845</f>
        <v>118797.09999999999</v>
      </c>
      <c r="E839" s="37">
        <f>E840+E842+E844+E845</f>
        <v>118797.09999999999</v>
      </c>
      <c r="F839" s="37">
        <f>F840+F842+F844+F845</f>
        <v>118797.09999999999</v>
      </c>
      <c r="G839" s="37">
        <f>G840+G842+G844+G845</f>
        <v>956.7</v>
      </c>
      <c r="H839" s="37">
        <f>H840+H842+H844+H845</f>
        <v>956.7</v>
      </c>
      <c r="I839" s="35">
        <f>G839/D839*100</f>
        <v>0.80532268885351588</v>
      </c>
      <c r="J839" s="35">
        <f>G839/E839*100</f>
        <v>0.80532268885351588</v>
      </c>
      <c r="K839" s="35">
        <f>G839/F839*100</f>
        <v>0.80532268885351588</v>
      </c>
    </row>
    <row r="840" spans="1:11" s="21" customFormat="1" ht="30">
      <c r="A840" s="143"/>
      <c r="B840" s="132"/>
      <c r="C840" s="36" t="s">
        <v>19</v>
      </c>
      <c r="D840" s="37">
        <f>D869+D876+D897</f>
        <v>28864.800000000003</v>
      </c>
      <c r="E840" s="37">
        <f t="shared" ref="E840:H840" si="102">E869+E876+E897</f>
        <v>28864.800000000003</v>
      </c>
      <c r="F840" s="37">
        <f t="shared" si="102"/>
        <v>28864.800000000003</v>
      </c>
      <c r="G840" s="37">
        <f t="shared" si="102"/>
        <v>105.2</v>
      </c>
      <c r="H840" s="37">
        <f t="shared" si="102"/>
        <v>105.2</v>
      </c>
      <c r="I840" s="41">
        <f>G840/D840*100</f>
        <v>0.36445774784512619</v>
      </c>
      <c r="J840" s="41">
        <f>G840/E840*100</f>
        <v>0.36445774784512619</v>
      </c>
      <c r="K840" s="41">
        <f>G840/F840*100</f>
        <v>0.36445774784512619</v>
      </c>
    </row>
    <row r="841" spans="1:11" s="21" customFormat="1" ht="75">
      <c r="A841" s="143"/>
      <c r="B841" s="132"/>
      <c r="C841" s="50" t="s">
        <v>142</v>
      </c>
      <c r="D841" s="37">
        <f>D840</f>
        <v>28864.800000000003</v>
      </c>
      <c r="E841" s="37">
        <f t="shared" ref="E841:H841" si="103">E840</f>
        <v>28864.800000000003</v>
      </c>
      <c r="F841" s="37">
        <f t="shared" si="103"/>
        <v>28864.800000000003</v>
      </c>
      <c r="G841" s="37">
        <f t="shared" si="103"/>
        <v>105.2</v>
      </c>
      <c r="H841" s="37">
        <f t="shared" si="103"/>
        <v>105.2</v>
      </c>
      <c r="I841" s="41">
        <v>0</v>
      </c>
      <c r="J841" s="41">
        <v>0</v>
      </c>
      <c r="K841" s="41">
        <v>0</v>
      </c>
    </row>
    <row r="842" spans="1:11" s="21" customFormat="1" ht="45">
      <c r="A842" s="143"/>
      <c r="B842" s="132"/>
      <c r="C842" s="36" t="s">
        <v>35</v>
      </c>
      <c r="D842" s="37">
        <f>D871+D878+D899</f>
        <v>89932.299999999988</v>
      </c>
      <c r="E842" s="37">
        <f t="shared" ref="E842:H842" si="104">E871+E878+E899</f>
        <v>89932.299999999988</v>
      </c>
      <c r="F842" s="37">
        <f t="shared" si="104"/>
        <v>89932.299999999988</v>
      </c>
      <c r="G842" s="37">
        <f t="shared" si="104"/>
        <v>851.5</v>
      </c>
      <c r="H842" s="37">
        <f t="shared" si="104"/>
        <v>851.5</v>
      </c>
      <c r="I842" s="41">
        <v>0</v>
      </c>
      <c r="J842" s="41">
        <v>0</v>
      </c>
      <c r="K842" s="41">
        <v>0</v>
      </c>
    </row>
    <row r="843" spans="1:11" s="21" customFormat="1" ht="75">
      <c r="A843" s="143"/>
      <c r="B843" s="132"/>
      <c r="C843" s="50" t="s">
        <v>143</v>
      </c>
      <c r="D843" s="37">
        <f>D842</f>
        <v>89932.299999999988</v>
      </c>
      <c r="E843" s="37">
        <f t="shared" ref="E843:H843" si="105">E842</f>
        <v>89932.299999999988</v>
      </c>
      <c r="F843" s="37">
        <f t="shared" si="105"/>
        <v>89932.299999999988</v>
      </c>
      <c r="G843" s="37">
        <f t="shared" si="105"/>
        <v>851.5</v>
      </c>
      <c r="H843" s="37">
        <f t="shared" si="105"/>
        <v>851.5</v>
      </c>
      <c r="I843" s="41">
        <v>0</v>
      </c>
      <c r="J843" s="41">
        <v>0</v>
      </c>
      <c r="K843" s="41">
        <v>0</v>
      </c>
    </row>
    <row r="844" spans="1:11" s="21" customFormat="1" ht="45">
      <c r="A844" s="143"/>
      <c r="B844" s="132"/>
      <c r="C844" s="36" t="s">
        <v>21</v>
      </c>
      <c r="D844" s="37">
        <v>0</v>
      </c>
      <c r="E844" s="37">
        <v>0</v>
      </c>
      <c r="F844" s="41">
        <v>0</v>
      </c>
      <c r="G844" s="41">
        <v>0</v>
      </c>
      <c r="H844" s="41">
        <v>0</v>
      </c>
      <c r="I844" s="41">
        <v>0</v>
      </c>
      <c r="J844" s="41">
        <v>0</v>
      </c>
      <c r="K844" s="41">
        <v>0</v>
      </c>
    </row>
    <row r="845" spans="1:11" s="21" customFormat="1" ht="45">
      <c r="A845" s="143"/>
      <c r="B845" s="132"/>
      <c r="C845" s="36" t="s">
        <v>22</v>
      </c>
      <c r="D845" s="37">
        <v>0</v>
      </c>
      <c r="E845" s="37">
        <v>0</v>
      </c>
      <c r="F845" s="41">
        <v>0</v>
      </c>
      <c r="G845" s="41">
        <v>0</v>
      </c>
      <c r="H845" s="41">
        <v>0</v>
      </c>
      <c r="I845" s="41">
        <v>0</v>
      </c>
      <c r="J845" s="41">
        <v>0</v>
      </c>
      <c r="K845" s="41">
        <v>0</v>
      </c>
    </row>
    <row r="846" spans="1:11" s="21" customFormat="1" ht="15" customHeight="1">
      <c r="A846" s="143"/>
      <c r="B846" s="139" t="s">
        <v>146</v>
      </c>
      <c r="C846" s="36" t="s">
        <v>141</v>
      </c>
      <c r="D846" s="37">
        <f>D847+D849+D851+D852+D853</f>
        <v>211263.3</v>
      </c>
      <c r="E846" s="37">
        <f t="shared" ref="E846:H846" si="106">E847+E849+E851+E852+E853</f>
        <v>241263.3</v>
      </c>
      <c r="F846" s="37">
        <f t="shared" si="106"/>
        <v>241263.3</v>
      </c>
      <c r="G846" s="37">
        <f t="shared" si="106"/>
        <v>9092.7000000000007</v>
      </c>
      <c r="H846" s="37">
        <f t="shared" si="106"/>
        <v>1010</v>
      </c>
      <c r="I846" s="35">
        <f>G846/D846*100</f>
        <v>4.3039657148212687</v>
      </c>
      <c r="J846" s="35">
        <f>G846/E846*100</f>
        <v>3.7687870471804046</v>
      </c>
      <c r="K846" s="35">
        <f>G846/F846*100</f>
        <v>3.7687870471804046</v>
      </c>
    </row>
    <row r="847" spans="1:11" s="21" customFormat="1" ht="30">
      <c r="A847" s="143"/>
      <c r="B847" s="140"/>
      <c r="C847" s="36" t="s">
        <v>19</v>
      </c>
      <c r="D847" s="37">
        <f>D904</f>
        <v>62263.3</v>
      </c>
      <c r="E847" s="37">
        <f t="shared" ref="E847:H849" si="107">E904</f>
        <v>62263.3</v>
      </c>
      <c r="F847" s="37">
        <f t="shared" si="107"/>
        <v>62263.3</v>
      </c>
      <c r="G847" s="37">
        <f t="shared" si="107"/>
        <v>4742.3999999999996</v>
      </c>
      <c r="H847" s="37">
        <f t="shared" si="107"/>
        <v>526.79999999999995</v>
      </c>
      <c r="I847" s="41">
        <f>G847/D847*100</f>
        <v>7.6166859128892925</v>
      </c>
      <c r="J847" s="41">
        <f>G847/E847*100</f>
        <v>7.6166859128892925</v>
      </c>
      <c r="K847" s="41">
        <f>G847/F847*100</f>
        <v>7.6166859128892925</v>
      </c>
    </row>
    <row r="848" spans="1:11" s="21" customFormat="1" ht="75">
      <c r="A848" s="143"/>
      <c r="B848" s="140"/>
      <c r="C848" s="50" t="s">
        <v>142</v>
      </c>
      <c r="D848" s="37">
        <f>D905</f>
        <v>61909.9</v>
      </c>
      <c r="E848" s="37">
        <f t="shared" si="107"/>
        <v>61909.9</v>
      </c>
      <c r="F848" s="37">
        <f t="shared" si="107"/>
        <v>61909.9</v>
      </c>
      <c r="G848" s="37">
        <f t="shared" si="107"/>
        <v>4742.3999999999996</v>
      </c>
      <c r="H848" s="37">
        <f t="shared" si="107"/>
        <v>526.79999999999995</v>
      </c>
      <c r="I848" s="41">
        <v>0</v>
      </c>
      <c r="J848" s="41">
        <v>0</v>
      </c>
      <c r="K848" s="41">
        <v>0</v>
      </c>
    </row>
    <row r="849" spans="1:11" s="21" customFormat="1" ht="45">
      <c r="A849" s="143"/>
      <c r="B849" s="140"/>
      <c r="C849" s="36" t="s">
        <v>35</v>
      </c>
      <c r="D849" s="37">
        <f>D906</f>
        <v>149000</v>
      </c>
      <c r="E849" s="37">
        <f t="shared" si="107"/>
        <v>149000</v>
      </c>
      <c r="F849" s="37">
        <f t="shared" si="107"/>
        <v>149000</v>
      </c>
      <c r="G849" s="37">
        <f t="shared" si="107"/>
        <v>4350.3</v>
      </c>
      <c r="H849" s="37">
        <f t="shared" si="107"/>
        <v>483.2</v>
      </c>
      <c r="I849" s="41">
        <v>0</v>
      </c>
      <c r="J849" s="41">
        <v>0</v>
      </c>
      <c r="K849" s="41">
        <v>0</v>
      </c>
    </row>
    <row r="850" spans="1:11" s="21" customFormat="1" ht="75">
      <c r="A850" s="143"/>
      <c r="B850" s="140"/>
      <c r="C850" s="50" t="s">
        <v>143</v>
      </c>
      <c r="D850" s="37">
        <f>D849</f>
        <v>149000</v>
      </c>
      <c r="E850" s="37">
        <f>E849</f>
        <v>149000</v>
      </c>
      <c r="F850" s="37">
        <f>F849</f>
        <v>149000</v>
      </c>
      <c r="G850" s="37">
        <f>G849</f>
        <v>4350.3</v>
      </c>
      <c r="H850" s="37">
        <f>H849</f>
        <v>483.2</v>
      </c>
      <c r="I850" s="41">
        <v>0</v>
      </c>
      <c r="J850" s="41">
        <v>0</v>
      </c>
      <c r="K850" s="41">
        <v>0</v>
      </c>
    </row>
    <row r="851" spans="1:11" s="21" customFormat="1" ht="45">
      <c r="A851" s="143"/>
      <c r="B851" s="140"/>
      <c r="C851" s="36" t="s">
        <v>21</v>
      </c>
      <c r="D851" s="37">
        <v>0</v>
      </c>
      <c r="E851" s="37">
        <v>0</v>
      </c>
      <c r="F851" s="41">
        <v>0</v>
      </c>
      <c r="G851" s="41">
        <v>0</v>
      </c>
      <c r="H851" s="41">
        <v>0</v>
      </c>
      <c r="I851" s="41">
        <v>0</v>
      </c>
      <c r="J851" s="41">
        <v>0</v>
      </c>
      <c r="K851" s="41">
        <v>0</v>
      </c>
    </row>
    <row r="852" spans="1:11" s="21" customFormat="1" ht="45">
      <c r="A852" s="143"/>
      <c r="B852" s="140"/>
      <c r="C852" s="36" t="s">
        <v>22</v>
      </c>
      <c r="D852" s="37">
        <v>0</v>
      </c>
      <c r="E852" s="37">
        <v>0</v>
      </c>
      <c r="F852" s="41">
        <v>0</v>
      </c>
      <c r="G852" s="41">
        <v>0</v>
      </c>
      <c r="H852" s="41">
        <v>0</v>
      </c>
      <c r="I852" s="41">
        <v>0</v>
      </c>
      <c r="J852" s="41">
        <v>0</v>
      </c>
      <c r="K852" s="41">
        <v>0</v>
      </c>
    </row>
    <row r="853" spans="1:11" s="21" customFormat="1" ht="15" customHeight="1">
      <c r="A853" s="143"/>
      <c r="B853" s="141"/>
      <c r="C853" s="56" t="s">
        <v>276</v>
      </c>
      <c r="D853" s="37">
        <f>D910</f>
        <v>0</v>
      </c>
      <c r="E853" s="37">
        <f t="shared" ref="E853:H853" si="108">E910</f>
        <v>30000</v>
      </c>
      <c r="F853" s="37">
        <f t="shared" si="108"/>
        <v>30000</v>
      </c>
      <c r="G853" s="37">
        <f t="shared" si="108"/>
        <v>0</v>
      </c>
      <c r="H853" s="37">
        <f t="shared" si="108"/>
        <v>0</v>
      </c>
      <c r="I853" s="41"/>
      <c r="J853" s="41"/>
      <c r="K853" s="41"/>
    </row>
    <row r="854" spans="1:11" s="21" customFormat="1" ht="15" customHeight="1">
      <c r="A854" s="143"/>
      <c r="B854" s="132" t="s">
        <v>149</v>
      </c>
      <c r="C854" s="36" t="s">
        <v>141</v>
      </c>
      <c r="D854" s="37">
        <f>D855+D857+D859+D860</f>
        <v>3909.7999999999997</v>
      </c>
      <c r="E854" s="37">
        <f>E855+E857+E859+E860</f>
        <v>3909.7999999999997</v>
      </c>
      <c r="F854" s="37">
        <f>F855+F857+F859+F860</f>
        <v>3909.7999999999997</v>
      </c>
      <c r="G854" s="37">
        <f>G855+G857+G859+G860</f>
        <v>0</v>
      </c>
      <c r="H854" s="37">
        <f>H855+H857+H859+H860</f>
        <v>0</v>
      </c>
      <c r="I854" s="35">
        <f>G854/D854*100</f>
        <v>0</v>
      </c>
      <c r="J854" s="35">
        <f>G854/E854*100</f>
        <v>0</v>
      </c>
      <c r="K854" s="35">
        <f>G854/F854*100</f>
        <v>0</v>
      </c>
    </row>
    <row r="855" spans="1:11" s="21" customFormat="1" ht="30">
      <c r="A855" s="143"/>
      <c r="B855" s="132"/>
      <c r="C855" s="36" t="s">
        <v>19</v>
      </c>
      <c r="D855" s="37">
        <f>D941</f>
        <v>430.1</v>
      </c>
      <c r="E855" s="37">
        <f t="shared" ref="E855:H855" si="109">E941</f>
        <v>430.1</v>
      </c>
      <c r="F855" s="37">
        <f t="shared" si="109"/>
        <v>430.1</v>
      </c>
      <c r="G855" s="37">
        <f t="shared" si="109"/>
        <v>0</v>
      </c>
      <c r="H855" s="37">
        <f t="shared" si="109"/>
        <v>0</v>
      </c>
      <c r="I855" s="41">
        <f>G855/D855*100</f>
        <v>0</v>
      </c>
      <c r="J855" s="41">
        <f>G855/E855*100</f>
        <v>0</v>
      </c>
      <c r="K855" s="41">
        <f>G855/F855*100</f>
        <v>0</v>
      </c>
    </row>
    <row r="856" spans="1:11" s="21" customFormat="1" ht="75">
      <c r="A856" s="143"/>
      <c r="B856" s="132"/>
      <c r="C856" s="50" t="s">
        <v>142</v>
      </c>
      <c r="D856" s="37">
        <f>D855</f>
        <v>430.1</v>
      </c>
      <c r="E856" s="37">
        <f t="shared" ref="E856:H856" si="110">E855</f>
        <v>430.1</v>
      </c>
      <c r="F856" s="37">
        <f t="shared" si="110"/>
        <v>430.1</v>
      </c>
      <c r="G856" s="37">
        <f t="shared" si="110"/>
        <v>0</v>
      </c>
      <c r="H856" s="37">
        <f t="shared" si="110"/>
        <v>0</v>
      </c>
      <c r="I856" s="41">
        <v>0</v>
      </c>
      <c r="J856" s="41">
        <v>0</v>
      </c>
      <c r="K856" s="41">
        <v>0</v>
      </c>
    </row>
    <row r="857" spans="1:11" s="21" customFormat="1" ht="45">
      <c r="A857" s="143"/>
      <c r="B857" s="132"/>
      <c r="C857" s="36" t="s">
        <v>35</v>
      </c>
      <c r="D857" s="37">
        <f>D943</f>
        <v>3479.7</v>
      </c>
      <c r="E857" s="37">
        <f t="shared" ref="E857:H857" si="111">E943</f>
        <v>3479.7</v>
      </c>
      <c r="F857" s="37">
        <f t="shared" si="111"/>
        <v>3479.7</v>
      </c>
      <c r="G857" s="37">
        <f t="shared" si="111"/>
        <v>0</v>
      </c>
      <c r="H857" s="37">
        <f t="shared" si="111"/>
        <v>0</v>
      </c>
      <c r="I857" s="41">
        <v>0</v>
      </c>
      <c r="J857" s="41">
        <v>0</v>
      </c>
      <c r="K857" s="41">
        <v>0</v>
      </c>
    </row>
    <row r="858" spans="1:11" s="21" customFormat="1" ht="75">
      <c r="A858" s="143"/>
      <c r="B858" s="132"/>
      <c r="C858" s="50" t="s">
        <v>143</v>
      </c>
      <c r="D858" s="37">
        <f>D857</f>
        <v>3479.7</v>
      </c>
      <c r="E858" s="37">
        <f>E857</f>
        <v>3479.7</v>
      </c>
      <c r="F858" s="37">
        <f>F857</f>
        <v>3479.7</v>
      </c>
      <c r="G858" s="37">
        <f>G857</f>
        <v>0</v>
      </c>
      <c r="H858" s="37">
        <f>H857</f>
        <v>0</v>
      </c>
      <c r="I858" s="41">
        <v>0</v>
      </c>
      <c r="J858" s="41">
        <v>0</v>
      </c>
      <c r="K858" s="41">
        <v>0</v>
      </c>
    </row>
    <row r="859" spans="1:11" s="21" customFormat="1" ht="45">
      <c r="A859" s="143"/>
      <c r="B859" s="132"/>
      <c r="C859" s="36" t="s">
        <v>21</v>
      </c>
      <c r="D859" s="37">
        <v>0</v>
      </c>
      <c r="E859" s="37">
        <v>0</v>
      </c>
      <c r="F859" s="41">
        <v>0</v>
      </c>
      <c r="G859" s="41">
        <v>0</v>
      </c>
      <c r="H859" s="41">
        <v>0</v>
      </c>
      <c r="I859" s="41">
        <v>0</v>
      </c>
      <c r="J859" s="41">
        <v>0</v>
      </c>
      <c r="K859" s="41">
        <v>0</v>
      </c>
    </row>
    <row r="860" spans="1:11" s="21" customFormat="1" ht="15" customHeight="1">
      <c r="A860" s="143"/>
      <c r="B860" s="132"/>
      <c r="C860" s="36" t="s">
        <v>22</v>
      </c>
      <c r="D860" s="37">
        <v>0</v>
      </c>
      <c r="E860" s="37">
        <v>0</v>
      </c>
      <c r="F860" s="41">
        <v>0</v>
      </c>
      <c r="G860" s="41">
        <v>0</v>
      </c>
      <c r="H860" s="41">
        <v>0</v>
      </c>
      <c r="I860" s="41">
        <v>0</v>
      </c>
      <c r="J860" s="41">
        <v>0</v>
      </c>
      <c r="K860" s="41">
        <v>0</v>
      </c>
    </row>
    <row r="861" spans="1:11" s="21" customFormat="1" ht="15" customHeight="1">
      <c r="A861" s="143"/>
      <c r="B861" s="132" t="s">
        <v>261</v>
      </c>
      <c r="C861" s="36" t="s">
        <v>141</v>
      </c>
      <c r="D861" s="37">
        <f>D862+D864+D866+D867</f>
        <v>10082.6</v>
      </c>
      <c r="E861" s="37">
        <f>E862+E864+E866+E867</f>
        <v>0</v>
      </c>
      <c r="F861" s="37">
        <f>F862+F864+F866+F867</f>
        <v>0</v>
      </c>
      <c r="G861" s="37">
        <f>G862+G864+G866+G867</f>
        <v>0</v>
      </c>
      <c r="H861" s="37">
        <f>H862+H864+H866+H867</f>
        <v>0</v>
      </c>
      <c r="I861" s="35">
        <f>G861/D861*100</f>
        <v>0</v>
      </c>
      <c r="J861" s="35" t="e">
        <f>G861/E861*100</f>
        <v>#DIV/0!</v>
      </c>
      <c r="K861" s="35" t="e">
        <f>G861/F861*100</f>
        <v>#DIV/0!</v>
      </c>
    </row>
    <row r="862" spans="1:11" s="21" customFormat="1" ht="30">
      <c r="A862" s="143"/>
      <c r="B862" s="132"/>
      <c r="C862" s="36" t="s">
        <v>19</v>
      </c>
      <c r="D862" s="37">
        <v>0</v>
      </c>
      <c r="E862" s="37">
        <v>0</v>
      </c>
      <c r="F862" s="37">
        <v>0</v>
      </c>
      <c r="G862" s="37">
        <v>0</v>
      </c>
      <c r="H862" s="37">
        <v>0</v>
      </c>
      <c r="I862" s="41" t="e">
        <f>G862/D862*100</f>
        <v>#DIV/0!</v>
      </c>
      <c r="J862" s="41" t="e">
        <f>G862/E862*100</f>
        <v>#DIV/0!</v>
      </c>
      <c r="K862" s="41" t="e">
        <f>G862/F862*100</f>
        <v>#DIV/0!</v>
      </c>
    </row>
    <row r="863" spans="1:11" s="21" customFormat="1" ht="75">
      <c r="A863" s="143"/>
      <c r="B863" s="132"/>
      <c r="C863" s="50" t="s">
        <v>142</v>
      </c>
      <c r="D863" s="37">
        <v>0</v>
      </c>
      <c r="E863" s="37">
        <v>0</v>
      </c>
      <c r="F863" s="41">
        <v>0</v>
      </c>
      <c r="G863" s="41">
        <v>0</v>
      </c>
      <c r="H863" s="41">
        <v>0</v>
      </c>
      <c r="I863" s="41">
        <v>0</v>
      </c>
      <c r="J863" s="41">
        <v>0</v>
      </c>
      <c r="K863" s="41">
        <v>0</v>
      </c>
    </row>
    <row r="864" spans="1:11" s="21" customFormat="1" ht="45">
      <c r="A864" s="143"/>
      <c r="B864" s="132"/>
      <c r="C864" s="36" t="s">
        <v>35</v>
      </c>
      <c r="D864" s="37">
        <v>0</v>
      </c>
      <c r="E864" s="37">
        <v>0</v>
      </c>
      <c r="F864" s="41">
        <v>0</v>
      </c>
      <c r="G864" s="41">
        <v>0</v>
      </c>
      <c r="H864" s="41">
        <v>0</v>
      </c>
      <c r="I864" s="41">
        <v>0</v>
      </c>
      <c r="J864" s="41">
        <v>0</v>
      </c>
      <c r="K864" s="41">
        <v>0</v>
      </c>
    </row>
    <row r="865" spans="1:11" s="21" customFormat="1" ht="75">
      <c r="A865" s="143"/>
      <c r="B865" s="132"/>
      <c r="C865" s="50" t="s">
        <v>143</v>
      </c>
      <c r="D865" s="37">
        <f>D864</f>
        <v>0</v>
      </c>
      <c r="E865" s="37">
        <f>E864</f>
        <v>0</v>
      </c>
      <c r="F865" s="37">
        <f>F864</f>
        <v>0</v>
      </c>
      <c r="G865" s="37">
        <f>G864</f>
        <v>0</v>
      </c>
      <c r="H865" s="37">
        <f>H864</f>
        <v>0</v>
      </c>
      <c r="I865" s="41">
        <v>0</v>
      </c>
      <c r="J865" s="41">
        <v>0</v>
      </c>
      <c r="K865" s="41">
        <v>0</v>
      </c>
    </row>
    <row r="866" spans="1:11" s="21" customFormat="1" ht="45">
      <c r="A866" s="143"/>
      <c r="B866" s="132"/>
      <c r="C866" s="36" t="s">
        <v>21</v>
      </c>
      <c r="D866" s="37">
        <f>D873+D880+D945</f>
        <v>10082.6</v>
      </c>
      <c r="E866" s="37">
        <v>0</v>
      </c>
      <c r="F866" s="41">
        <v>0</v>
      </c>
      <c r="G866" s="41">
        <v>0</v>
      </c>
      <c r="H866" s="41">
        <v>0</v>
      </c>
      <c r="I866" s="41">
        <v>0</v>
      </c>
      <c r="J866" s="41">
        <v>0</v>
      </c>
      <c r="K866" s="41">
        <v>0</v>
      </c>
    </row>
    <row r="867" spans="1:11" s="21" customFormat="1" ht="15" customHeight="1">
      <c r="A867" s="144"/>
      <c r="B867" s="132"/>
      <c r="C867" s="36" t="s">
        <v>22</v>
      </c>
      <c r="D867" s="37">
        <v>0</v>
      </c>
      <c r="E867" s="37">
        <v>0</v>
      </c>
      <c r="F867" s="41">
        <v>0</v>
      </c>
      <c r="G867" s="41">
        <v>0</v>
      </c>
      <c r="H867" s="41">
        <v>0</v>
      </c>
      <c r="I867" s="41">
        <v>0</v>
      </c>
      <c r="J867" s="41">
        <v>0</v>
      </c>
      <c r="K867" s="41">
        <v>0</v>
      </c>
    </row>
    <row r="868" spans="1:11" s="21" customFormat="1" ht="15" customHeight="1">
      <c r="A868" s="149" t="s">
        <v>262</v>
      </c>
      <c r="B868" s="132" t="s">
        <v>260</v>
      </c>
      <c r="C868" s="36" t="s">
        <v>141</v>
      </c>
      <c r="D868" s="37">
        <f>D869+D871+D873+D874</f>
        <v>53953.5</v>
      </c>
      <c r="E868" s="37">
        <f>E869+E871+E873+E874</f>
        <v>43953.5</v>
      </c>
      <c r="F868" s="37">
        <f>F869+F871+F873+F874</f>
        <v>43953.5</v>
      </c>
      <c r="G868" s="37">
        <f>G869+G871+G873+G874</f>
        <v>0</v>
      </c>
      <c r="H868" s="37">
        <f>H869+H871+H873+H874</f>
        <v>0</v>
      </c>
      <c r="I868" s="35">
        <f>G868/D868*100</f>
        <v>0</v>
      </c>
      <c r="J868" s="35">
        <f>G868/E868*100</f>
        <v>0</v>
      </c>
      <c r="K868" s="35">
        <f>G868/F868*100</f>
        <v>0</v>
      </c>
    </row>
    <row r="869" spans="1:11" s="21" customFormat="1" ht="30">
      <c r="A869" s="150"/>
      <c r="B869" s="132"/>
      <c r="C869" s="36" t="s">
        <v>19</v>
      </c>
      <c r="D869" s="37">
        <v>27281.9</v>
      </c>
      <c r="E869" s="37">
        <v>27281.9</v>
      </c>
      <c r="F869" s="37">
        <v>27281.9</v>
      </c>
      <c r="G869" s="37">
        <v>0</v>
      </c>
      <c r="H869" s="37">
        <v>0</v>
      </c>
      <c r="I869" s="41">
        <f>G869/D869*100</f>
        <v>0</v>
      </c>
      <c r="J869" s="41">
        <f>G869/E869*100</f>
        <v>0</v>
      </c>
      <c r="K869" s="41">
        <f>G869/F869*100</f>
        <v>0</v>
      </c>
    </row>
    <row r="870" spans="1:11" s="21" customFormat="1" ht="75">
      <c r="A870" s="150"/>
      <c r="B870" s="132"/>
      <c r="C870" s="50" t="s">
        <v>142</v>
      </c>
      <c r="D870" s="37">
        <f>D869</f>
        <v>27281.9</v>
      </c>
      <c r="E870" s="37">
        <f t="shared" ref="E870:H870" si="112">E869</f>
        <v>27281.9</v>
      </c>
      <c r="F870" s="37">
        <f t="shared" si="112"/>
        <v>27281.9</v>
      </c>
      <c r="G870" s="37">
        <f t="shared" si="112"/>
        <v>0</v>
      </c>
      <c r="H870" s="37">
        <f t="shared" si="112"/>
        <v>0</v>
      </c>
      <c r="I870" s="41">
        <v>0</v>
      </c>
      <c r="J870" s="41">
        <v>0</v>
      </c>
      <c r="K870" s="41">
        <v>0</v>
      </c>
    </row>
    <row r="871" spans="1:11" s="21" customFormat="1" ht="45">
      <c r="A871" s="150"/>
      <c r="B871" s="132"/>
      <c r="C871" s="36" t="s">
        <v>35</v>
      </c>
      <c r="D871" s="37">
        <v>16671.599999999999</v>
      </c>
      <c r="E871" s="37">
        <v>16671.599999999999</v>
      </c>
      <c r="F871" s="37">
        <v>16671.599999999999</v>
      </c>
      <c r="G871" s="41">
        <v>0</v>
      </c>
      <c r="H871" s="41">
        <v>0</v>
      </c>
      <c r="I871" s="41">
        <v>0</v>
      </c>
      <c r="J871" s="41">
        <v>0</v>
      </c>
      <c r="K871" s="41">
        <v>0</v>
      </c>
    </row>
    <row r="872" spans="1:11" s="21" customFormat="1" ht="75">
      <c r="A872" s="150"/>
      <c r="B872" s="132"/>
      <c r="C872" s="50" t="s">
        <v>143</v>
      </c>
      <c r="D872" s="37">
        <f>D871</f>
        <v>16671.599999999999</v>
      </c>
      <c r="E872" s="37">
        <f>E871</f>
        <v>16671.599999999999</v>
      </c>
      <c r="F872" s="37">
        <f>F871</f>
        <v>16671.599999999999</v>
      </c>
      <c r="G872" s="37">
        <f>G871</f>
        <v>0</v>
      </c>
      <c r="H872" s="37">
        <f>H871</f>
        <v>0</v>
      </c>
      <c r="I872" s="41">
        <v>0</v>
      </c>
      <c r="J872" s="41">
        <v>0</v>
      </c>
      <c r="K872" s="41">
        <v>0</v>
      </c>
    </row>
    <row r="873" spans="1:11" s="21" customFormat="1" ht="45">
      <c r="A873" s="150"/>
      <c r="B873" s="132"/>
      <c r="C873" s="36" t="s">
        <v>21</v>
      </c>
      <c r="D873" s="37">
        <v>10000</v>
      </c>
      <c r="E873" s="37">
        <v>0</v>
      </c>
      <c r="F873" s="41">
        <v>0</v>
      </c>
      <c r="G873" s="41">
        <v>0</v>
      </c>
      <c r="H873" s="41">
        <v>0</v>
      </c>
      <c r="I873" s="41">
        <v>0</v>
      </c>
      <c r="J873" s="41">
        <v>0</v>
      </c>
      <c r="K873" s="41">
        <v>0</v>
      </c>
    </row>
    <row r="874" spans="1:11" s="21" customFormat="1" ht="15" customHeight="1">
      <c r="A874" s="151"/>
      <c r="B874" s="132"/>
      <c r="C874" s="36" t="s">
        <v>22</v>
      </c>
      <c r="D874" s="37">
        <v>0</v>
      </c>
      <c r="E874" s="37">
        <v>0</v>
      </c>
      <c r="F874" s="41">
        <v>0</v>
      </c>
      <c r="G874" s="41">
        <v>0</v>
      </c>
      <c r="H874" s="41">
        <v>0</v>
      </c>
      <c r="I874" s="41">
        <v>0</v>
      </c>
      <c r="J874" s="41">
        <v>0</v>
      </c>
      <c r="K874" s="41">
        <v>0</v>
      </c>
    </row>
    <row r="875" spans="1:11" s="21" customFormat="1" ht="15" customHeight="1">
      <c r="A875" s="133" t="s">
        <v>263</v>
      </c>
      <c r="B875" s="132" t="s">
        <v>260</v>
      </c>
      <c r="C875" s="36" t="s">
        <v>141</v>
      </c>
      <c r="D875" s="37">
        <f>D876+D878+D880+D881</f>
        <v>73911.899999999994</v>
      </c>
      <c r="E875" s="37">
        <f>E876+E878+E880+E881</f>
        <v>73886.899999999994</v>
      </c>
      <c r="F875" s="37">
        <f>F876+F878+F880+F881</f>
        <v>73886.899999999994</v>
      </c>
      <c r="G875" s="37">
        <f>G876+G878+G880+G881</f>
        <v>0</v>
      </c>
      <c r="H875" s="37">
        <f>H876+H878+H880+H881</f>
        <v>0</v>
      </c>
      <c r="I875" s="35">
        <f>G875/D875*100</f>
        <v>0</v>
      </c>
      <c r="J875" s="35">
        <f>G875/E875*100</f>
        <v>0</v>
      </c>
      <c r="K875" s="35">
        <f>G875/F875*100</f>
        <v>0</v>
      </c>
    </row>
    <row r="876" spans="1:11" s="21" customFormat="1" ht="30">
      <c r="A876" s="134"/>
      <c r="B876" s="132"/>
      <c r="C876" s="36" t="s">
        <v>19</v>
      </c>
      <c r="D876" s="37">
        <f>D883+D890</f>
        <v>1477.7</v>
      </c>
      <c r="E876" s="37">
        <f t="shared" ref="E876:H876" si="113">E883+E890</f>
        <v>1477.7</v>
      </c>
      <c r="F876" s="37">
        <f t="shared" si="113"/>
        <v>1477.7</v>
      </c>
      <c r="G876" s="37">
        <f t="shared" si="113"/>
        <v>0</v>
      </c>
      <c r="H876" s="37">
        <f t="shared" si="113"/>
        <v>0</v>
      </c>
      <c r="I876" s="41">
        <f>G876/D876*100</f>
        <v>0</v>
      </c>
      <c r="J876" s="41">
        <f>G876/E876*100</f>
        <v>0</v>
      </c>
      <c r="K876" s="41">
        <f>G876/F876*100</f>
        <v>0</v>
      </c>
    </row>
    <row r="877" spans="1:11" s="21" customFormat="1" ht="75">
      <c r="A877" s="134"/>
      <c r="B877" s="132"/>
      <c r="C877" s="50" t="s">
        <v>142</v>
      </c>
      <c r="D877" s="37">
        <f>D876</f>
        <v>1477.7</v>
      </c>
      <c r="E877" s="37">
        <f t="shared" ref="E877:H877" si="114">E876</f>
        <v>1477.7</v>
      </c>
      <c r="F877" s="37">
        <f t="shared" si="114"/>
        <v>1477.7</v>
      </c>
      <c r="G877" s="37">
        <f t="shared" si="114"/>
        <v>0</v>
      </c>
      <c r="H877" s="37">
        <f t="shared" si="114"/>
        <v>0</v>
      </c>
      <c r="I877" s="41">
        <v>0</v>
      </c>
      <c r="J877" s="41">
        <v>0</v>
      </c>
      <c r="K877" s="41">
        <v>0</v>
      </c>
    </row>
    <row r="878" spans="1:11" s="21" customFormat="1" ht="45">
      <c r="A878" s="134"/>
      <c r="B878" s="132"/>
      <c r="C878" s="36" t="s">
        <v>35</v>
      </c>
      <c r="D878" s="37">
        <v>72409.2</v>
      </c>
      <c r="E878" s="37">
        <v>72409.2</v>
      </c>
      <c r="F878" s="37">
        <v>72409.2</v>
      </c>
      <c r="G878" s="37">
        <v>0</v>
      </c>
      <c r="H878" s="41">
        <v>0</v>
      </c>
      <c r="I878" s="41">
        <v>0</v>
      </c>
      <c r="J878" s="41">
        <v>0</v>
      </c>
      <c r="K878" s="41">
        <v>0</v>
      </c>
    </row>
    <row r="879" spans="1:11" s="21" customFormat="1" ht="75">
      <c r="A879" s="134"/>
      <c r="B879" s="132"/>
      <c r="C879" s="50" t="s">
        <v>143</v>
      </c>
      <c r="D879" s="37">
        <f>D878</f>
        <v>72409.2</v>
      </c>
      <c r="E879" s="37">
        <f>E878</f>
        <v>72409.2</v>
      </c>
      <c r="F879" s="37">
        <f>F878</f>
        <v>72409.2</v>
      </c>
      <c r="G879" s="37">
        <f>G878</f>
        <v>0</v>
      </c>
      <c r="H879" s="37">
        <f>H878</f>
        <v>0</v>
      </c>
      <c r="I879" s="41">
        <v>0</v>
      </c>
      <c r="J879" s="41">
        <v>0</v>
      </c>
      <c r="K879" s="41">
        <v>0</v>
      </c>
    </row>
    <row r="880" spans="1:11" s="21" customFormat="1" ht="45">
      <c r="A880" s="134"/>
      <c r="B880" s="132"/>
      <c r="C880" s="36" t="s">
        <v>21</v>
      </c>
      <c r="D880" s="37">
        <v>25</v>
      </c>
      <c r="E880" s="37">
        <v>0</v>
      </c>
      <c r="F880" s="41">
        <v>0</v>
      </c>
      <c r="G880" s="41">
        <v>0</v>
      </c>
      <c r="H880" s="41">
        <v>0</v>
      </c>
      <c r="I880" s="41">
        <v>0</v>
      </c>
      <c r="J880" s="41">
        <v>0</v>
      </c>
      <c r="K880" s="41">
        <v>0</v>
      </c>
    </row>
    <row r="881" spans="1:11" s="21" customFormat="1" ht="15" customHeight="1">
      <c r="A881" s="135"/>
      <c r="B881" s="132"/>
      <c r="C881" s="36" t="s">
        <v>22</v>
      </c>
      <c r="D881" s="37">
        <v>0</v>
      </c>
      <c r="E881" s="37">
        <v>0</v>
      </c>
      <c r="F881" s="41">
        <v>0</v>
      </c>
      <c r="G881" s="41">
        <v>0</v>
      </c>
      <c r="H881" s="41">
        <v>0</v>
      </c>
      <c r="I881" s="41">
        <v>0</v>
      </c>
      <c r="J881" s="41">
        <v>0</v>
      </c>
      <c r="K881" s="41">
        <v>0</v>
      </c>
    </row>
    <row r="882" spans="1:11" s="21" customFormat="1" ht="15" customHeight="1">
      <c r="A882" s="133" t="s">
        <v>264</v>
      </c>
      <c r="B882" s="132" t="s">
        <v>260</v>
      </c>
      <c r="C882" s="36" t="s">
        <v>141</v>
      </c>
      <c r="D882" s="37">
        <f>D883+D885+D887+D888</f>
        <v>25535.200000000001</v>
      </c>
      <c r="E882" s="37">
        <f t="shared" ref="E882:H882" si="115">E883+E885+E887+E888</f>
        <v>25510.2</v>
      </c>
      <c r="F882" s="37">
        <f t="shared" si="115"/>
        <v>25510.2</v>
      </c>
      <c r="G882" s="37">
        <f t="shared" si="115"/>
        <v>0</v>
      </c>
      <c r="H882" s="37">
        <f t="shared" si="115"/>
        <v>0</v>
      </c>
      <c r="I882" s="35">
        <f>G882/D882*100</f>
        <v>0</v>
      </c>
      <c r="J882" s="35">
        <f>G882/E882*100</f>
        <v>0</v>
      </c>
      <c r="K882" s="35">
        <f>G882/F882*100</f>
        <v>0</v>
      </c>
    </row>
    <row r="883" spans="1:11" s="21" customFormat="1" ht="30">
      <c r="A883" s="134"/>
      <c r="B883" s="132"/>
      <c r="C883" s="36" t="s">
        <v>19</v>
      </c>
      <c r="D883" s="37">
        <v>510.2</v>
      </c>
      <c r="E883" s="37">
        <v>510.2</v>
      </c>
      <c r="F883" s="37">
        <v>510.2</v>
      </c>
      <c r="G883" s="37">
        <v>0</v>
      </c>
      <c r="H883" s="37">
        <v>0</v>
      </c>
      <c r="I883" s="41">
        <f>G883/D883*100</f>
        <v>0</v>
      </c>
      <c r="J883" s="41">
        <f>G883/E883*100</f>
        <v>0</v>
      </c>
      <c r="K883" s="41">
        <f>G883/F883*100</f>
        <v>0</v>
      </c>
    </row>
    <row r="884" spans="1:11" s="21" customFormat="1" ht="75">
      <c r="A884" s="134"/>
      <c r="B884" s="132"/>
      <c r="C884" s="50" t="s">
        <v>142</v>
      </c>
      <c r="D884" s="37">
        <f>D883</f>
        <v>510.2</v>
      </c>
      <c r="E884" s="37">
        <f t="shared" ref="E884:H884" si="116">E883</f>
        <v>510.2</v>
      </c>
      <c r="F884" s="37">
        <f t="shared" si="116"/>
        <v>510.2</v>
      </c>
      <c r="G884" s="37">
        <f t="shared" si="116"/>
        <v>0</v>
      </c>
      <c r="H884" s="37">
        <f t="shared" si="116"/>
        <v>0</v>
      </c>
      <c r="I884" s="41">
        <v>0</v>
      </c>
      <c r="J884" s="41">
        <v>0</v>
      </c>
      <c r="K884" s="41">
        <v>0</v>
      </c>
    </row>
    <row r="885" spans="1:11" s="21" customFormat="1" ht="45">
      <c r="A885" s="134"/>
      <c r="B885" s="132"/>
      <c r="C885" s="36" t="s">
        <v>35</v>
      </c>
      <c r="D885" s="37">
        <v>25000</v>
      </c>
      <c r="E885" s="37">
        <v>25000</v>
      </c>
      <c r="F885" s="37">
        <v>25000</v>
      </c>
      <c r="G885" s="37">
        <v>0</v>
      </c>
      <c r="H885" s="37">
        <v>0</v>
      </c>
      <c r="I885" s="41">
        <v>0</v>
      </c>
      <c r="J885" s="41">
        <v>0</v>
      </c>
      <c r="K885" s="41">
        <v>0</v>
      </c>
    </row>
    <row r="886" spans="1:11" s="21" customFormat="1" ht="75">
      <c r="A886" s="134"/>
      <c r="B886" s="132"/>
      <c r="C886" s="50" t="s">
        <v>143</v>
      </c>
      <c r="D886" s="37">
        <f>D885</f>
        <v>25000</v>
      </c>
      <c r="E886" s="37">
        <f>E885</f>
        <v>25000</v>
      </c>
      <c r="F886" s="37">
        <f>F885</f>
        <v>25000</v>
      </c>
      <c r="G886" s="37">
        <f>G885</f>
        <v>0</v>
      </c>
      <c r="H886" s="37">
        <f>H885</f>
        <v>0</v>
      </c>
      <c r="I886" s="41">
        <v>0</v>
      </c>
      <c r="J886" s="41">
        <v>0</v>
      </c>
      <c r="K886" s="41">
        <v>0</v>
      </c>
    </row>
    <row r="887" spans="1:11" s="21" customFormat="1" ht="45">
      <c r="A887" s="134"/>
      <c r="B887" s="132"/>
      <c r="C887" s="36" t="s">
        <v>21</v>
      </c>
      <c r="D887" s="37">
        <v>25</v>
      </c>
      <c r="E887" s="37">
        <v>0</v>
      </c>
      <c r="F887" s="41">
        <v>0</v>
      </c>
      <c r="G887" s="41">
        <v>0</v>
      </c>
      <c r="H887" s="41">
        <v>0</v>
      </c>
      <c r="I887" s="41">
        <v>0</v>
      </c>
      <c r="J887" s="41">
        <v>0</v>
      </c>
      <c r="K887" s="41">
        <v>0</v>
      </c>
    </row>
    <row r="888" spans="1:11" s="21" customFormat="1" ht="15" customHeight="1">
      <c r="A888" s="135"/>
      <c r="B888" s="132"/>
      <c r="C888" s="36" t="s">
        <v>22</v>
      </c>
      <c r="D888" s="37">
        <v>0</v>
      </c>
      <c r="E888" s="37">
        <v>0</v>
      </c>
      <c r="F888" s="41">
        <v>0</v>
      </c>
      <c r="G888" s="41">
        <v>0</v>
      </c>
      <c r="H888" s="41">
        <v>0</v>
      </c>
      <c r="I888" s="41">
        <v>0</v>
      </c>
      <c r="J888" s="41">
        <v>0</v>
      </c>
      <c r="K888" s="41">
        <v>0</v>
      </c>
    </row>
    <row r="889" spans="1:11" s="21" customFormat="1" ht="15" customHeight="1">
      <c r="A889" s="134" t="s">
        <v>265</v>
      </c>
      <c r="B889" s="132" t="s">
        <v>260</v>
      </c>
      <c r="C889" s="36" t="s">
        <v>141</v>
      </c>
      <c r="D889" s="37">
        <f>D890+D892+D894+D895</f>
        <v>48376.7</v>
      </c>
      <c r="E889" s="37">
        <f>E890+E892+E894+E895</f>
        <v>48376.7</v>
      </c>
      <c r="F889" s="37">
        <f>F890+F892+F894+F895</f>
        <v>48376.7</v>
      </c>
      <c r="G889" s="37">
        <f>G890+G892+G894+G895</f>
        <v>0</v>
      </c>
      <c r="H889" s="37">
        <f>H890+H892+H894+H895</f>
        <v>0</v>
      </c>
      <c r="I889" s="35">
        <f>G889/D889*100</f>
        <v>0</v>
      </c>
      <c r="J889" s="35">
        <f>G889/E889*100</f>
        <v>0</v>
      </c>
      <c r="K889" s="35">
        <f>G889/F889*100</f>
        <v>0</v>
      </c>
    </row>
    <row r="890" spans="1:11" s="21" customFormat="1" ht="30">
      <c r="A890" s="134"/>
      <c r="B890" s="132"/>
      <c r="C890" s="36" t="s">
        <v>19</v>
      </c>
      <c r="D890" s="37">
        <v>967.5</v>
      </c>
      <c r="E890" s="37">
        <v>967.5</v>
      </c>
      <c r="F890" s="37">
        <v>967.5</v>
      </c>
      <c r="G890" s="37">
        <v>0</v>
      </c>
      <c r="H890" s="37">
        <v>0</v>
      </c>
      <c r="I890" s="41">
        <f>G890/D890*100</f>
        <v>0</v>
      </c>
      <c r="J890" s="41">
        <f>G890/E890*100</f>
        <v>0</v>
      </c>
      <c r="K890" s="41">
        <f>G890/F890*100</f>
        <v>0</v>
      </c>
    </row>
    <row r="891" spans="1:11" s="21" customFormat="1" ht="75">
      <c r="A891" s="134"/>
      <c r="B891" s="132"/>
      <c r="C891" s="50" t="s">
        <v>142</v>
      </c>
      <c r="D891" s="37">
        <f>D890</f>
        <v>967.5</v>
      </c>
      <c r="E891" s="37">
        <f t="shared" ref="E891:H891" si="117">E890</f>
        <v>967.5</v>
      </c>
      <c r="F891" s="37">
        <f t="shared" si="117"/>
        <v>967.5</v>
      </c>
      <c r="G891" s="37">
        <f t="shared" si="117"/>
        <v>0</v>
      </c>
      <c r="H891" s="37">
        <f t="shared" si="117"/>
        <v>0</v>
      </c>
      <c r="I891" s="41">
        <v>0</v>
      </c>
      <c r="J891" s="41">
        <v>0</v>
      </c>
      <c r="K891" s="41">
        <v>0</v>
      </c>
    </row>
    <row r="892" spans="1:11" s="21" customFormat="1" ht="45">
      <c r="A892" s="134"/>
      <c r="B892" s="132"/>
      <c r="C892" s="36" t="s">
        <v>35</v>
      </c>
      <c r="D892" s="37">
        <v>47409.2</v>
      </c>
      <c r="E892" s="37">
        <v>47409.2</v>
      </c>
      <c r="F892" s="37">
        <v>47409.2</v>
      </c>
      <c r="G892" s="37">
        <v>0</v>
      </c>
      <c r="H892" s="41">
        <v>0</v>
      </c>
      <c r="I892" s="41">
        <v>0</v>
      </c>
      <c r="J892" s="41">
        <v>0</v>
      </c>
      <c r="K892" s="41">
        <v>0</v>
      </c>
    </row>
    <row r="893" spans="1:11" s="21" customFormat="1" ht="75">
      <c r="A893" s="134"/>
      <c r="B893" s="132"/>
      <c r="C893" s="50" t="s">
        <v>143</v>
      </c>
      <c r="D893" s="37">
        <f>D892</f>
        <v>47409.2</v>
      </c>
      <c r="E893" s="37">
        <f>E892</f>
        <v>47409.2</v>
      </c>
      <c r="F893" s="37">
        <f>F892</f>
        <v>47409.2</v>
      </c>
      <c r="G893" s="37">
        <f>G892</f>
        <v>0</v>
      </c>
      <c r="H893" s="37">
        <f>H892</f>
        <v>0</v>
      </c>
      <c r="I893" s="41">
        <v>0</v>
      </c>
      <c r="J893" s="41">
        <v>0</v>
      </c>
      <c r="K893" s="41">
        <v>0</v>
      </c>
    </row>
    <row r="894" spans="1:11" s="21" customFormat="1" ht="45">
      <c r="A894" s="134"/>
      <c r="B894" s="132"/>
      <c r="C894" s="36" t="s">
        <v>21</v>
      </c>
      <c r="D894" s="37">
        <v>0</v>
      </c>
      <c r="E894" s="37">
        <v>0</v>
      </c>
      <c r="F894" s="41">
        <v>0</v>
      </c>
      <c r="G894" s="41">
        <v>0</v>
      </c>
      <c r="H894" s="41">
        <v>0</v>
      </c>
      <c r="I894" s="41">
        <v>0</v>
      </c>
      <c r="J894" s="41">
        <v>0</v>
      </c>
      <c r="K894" s="41">
        <v>0</v>
      </c>
    </row>
    <row r="895" spans="1:11" s="21" customFormat="1" ht="15" customHeight="1">
      <c r="A895" s="135"/>
      <c r="B895" s="132"/>
      <c r="C895" s="36" t="s">
        <v>22</v>
      </c>
      <c r="D895" s="37">
        <v>0</v>
      </c>
      <c r="E895" s="37">
        <v>0</v>
      </c>
      <c r="F895" s="41">
        <v>0</v>
      </c>
      <c r="G895" s="41">
        <v>0</v>
      </c>
      <c r="H895" s="41">
        <v>0</v>
      </c>
      <c r="I895" s="41">
        <v>0</v>
      </c>
      <c r="J895" s="41">
        <v>0</v>
      </c>
      <c r="K895" s="41">
        <v>0</v>
      </c>
    </row>
    <row r="896" spans="1:11" s="21" customFormat="1" ht="15" customHeight="1">
      <c r="A896" s="136" t="s">
        <v>266</v>
      </c>
      <c r="B896" s="132" t="s">
        <v>260</v>
      </c>
      <c r="C896" s="36" t="s">
        <v>141</v>
      </c>
      <c r="D896" s="37">
        <f>D897+D899+D901+D902</f>
        <v>956.7</v>
      </c>
      <c r="E896" s="37">
        <f>E897+E899+E901+E902</f>
        <v>956.7</v>
      </c>
      <c r="F896" s="37">
        <f>F897+F899+F901+F902</f>
        <v>956.7</v>
      </c>
      <c r="G896" s="37">
        <f>G897+G899+G901+G902</f>
        <v>956.7</v>
      </c>
      <c r="H896" s="37">
        <f>H897+H899+H901+H902</f>
        <v>956.7</v>
      </c>
      <c r="I896" s="35">
        <f>G896/D896*100</f>
        <v>100</v>
      </c>
      <c r="J896" s="35">
        <f>G896/E896*100</f>
        <v>100</v>
      </c>
      <c r="K896" s="35">
        <f>G896/F896*100</f>
        <v>100</v>
      </c>
    </row>
    <row r="897" spans="1:11" s="21" customFormat="1" ht="30">
      <c r="A897" s="137"/>
      <c r="B897" s="132"/>
      <c r="C897" s="36" t="s">
        <v>19</v>
      </c>
      <c r="D897" s="37">
        <v>105.2</v>
      </c>
      <c r="E897" s="37">
        <v>105.2</v>
      </c>
      <c r="F897" s="37">
        <v>105.2</v>
      </c>
      <c r="G897" s="37">
        <v>105.2</v>
      </c>
      <c r="H897" s="37">
        <v>105.2</v>
      </c>
      <c r="I897" s="41">
        <f>G897/D897*100</f>
        <v>100</v>
      </c>
      <c r="J897" s="41">
        <f>G897/E897*100</f>
        <v>100</v>
      </c>
      <c r="K897" s="41">
        <f>G897/F897*100</f>
        <v>100</v>
      </c>
    </row>
    <row r="898" spans="1:11" s="21" customFormat="1" ht="75">
      <c r="A898" s="137"/>
      <c r="B898" s="132"/>
      <c r="C898" s="50" t="s">
        <v>142</v>
      </c>
      <c r="D898" s="37">
        <f>D897</f>
        <v>105.2</v>
      </c>
      <c r="E898" s="37">
        <f t="shared" ref="E898:H898" si="118">E897</f>
        <v>105.2</v>
      </c>
      <c r="F898" s="37">
        <f t="shared" si="118"/>
        <v>105.2</v>
      </c>
      <c r="G898" s="37">
        <f t="shared" si="118"/>
        <v>105.2</v>
      </c>
      <c r="H898" s="37">
        <f t="shared" si="118"/>
        <v>105.2</v>
      </c>
      <c r="I898" s="41">
        <f t="shared" ref="I898:I900" si="119">G898/D898*100</f>
        <v>100</v>
      </c>
      <c r="J898" s="41">
        <f t="shared" ref="J898:J900" si="120">G898/E898*100</f>
        <v>100</v>
      </c>
      <c r="K898" s="41">
        <f t="shared" ref="K898:K900" si="121">G898/F898*100</f>
        <v>100</v>
      </c>
    </row>
    <row r="899" spans="1:11" s="21" customFormat="1" ht="45">
      <c r="A899" s="137"/>
      <c r="B899" s="132"/>
      <c r="C899" s="36" t="s">
        <v>35</v>
      </c>
      <c r="D899" s="37">
        <v>851.5</v>
      </c>
      <c r="E899" s="37">
        <v>851.5</v>
      </c>
      <c r="F899" s="37">
        <v>851.5</v>
      </c>
      <c r="G899" s="37">
        <v>851.5</v>
      </c>
      <c r="H899" s="37">
        <v>851.5</v>
      </c>
      <c r="I899" s="41">
        <f t="shared" si="119"/>
        <v>100</v>
      </c>
      <c r="J899" s="41">
        <f t="shared" si="120"/>
        <v>100</v>
      </c>
      <c r="K899" s="41">
        <f t="shared" si="121"/>
        <v>100</v>
      </c>
    </row>
    <row r="900" spans="1:11" s="21" customFormat="1" ht="75">
      <c r="A900" s="137"/>
      <c r="B900" s="132"/>
      <c r="C900" s="50" t="s">
        <v>143</v>
      </c>
      <c r="D900" s="37">
        <f>D899</f>
        <v>851.5</v>
      </c>
      <c r="E900" s="37">
        <f>E899</f>
        <v>851.5</v>
      </c>
      <c r="F900" s="37">
        <f>F899</f>
        <v>851.5</v>
      </c>
      <c r="G900" s="37">
        <f>G899</f>
        <v>851.5</v>
      </c>
      <c r="H900" s="37">
        <f>H899</f>
        <v>851.5</v>
      </c>
      <c r="I900" s="41">
        <f t="shared" si="119"/>
        <v>100</v>
      </c>
      <c r="J900" s="41">
        <f t="shared" si="120"/>
        <v>100</v>
      </c>
      <c r="K900" s="41">
        <f t="shared" si="121"/>
        <v>100</v>
      </c>
    </row>
    <row r="901" spans="1:11" s="21" customFormat="1" ht="45">
      <c r="A901" s="137"/>
      <c r="B901" s="132"/>
      <c r="C901" s="36" t="s">
        <v>21</v>
      </c>
      <c r="D901" s="37">
        <v>0</v>
      </c>
      <c r="E901" s="37">
        <v>0</v>
      </c>
      <c r="F901" s="41">
        <v>0</v>
      </c>
      <c r="G901" s="41">
        <v>0</v>
      </c>
      <c r="H901" s="41">
        <v>0</v>
      </c>
      <c r="I901" s="41">
        <v>0</v>
      </c>
      <c r="J901" s="41">
        <v>0</v>
      </c>
      <c r="K901" s="41">
        <v>0</v>
      </c>
    </row>
    <row r="902" spans="1:11" s="21" customFormat="1" ht="15" customHeight="1">
      <c r="A902" s="138"/>
      <c r="B902" s="132"/>
      <c r="C902" s="36" t="s">
        <v>22</v>
      </c>
      <c r="D902" s="37">
        <v>0</v>
      </c>
      <c r="E902" s="37">
        <v>0</v>
      </c>
      <c r="F902" s="41">
        <v>0</v>
      </c>
      <c r="G902" s="41">
        <v>0</v>
      </c>
      <c r="H902" s="41">
        <v>0</v>
      </c>
      <c r="I902" s="41">
        <v>0</v>
      </c>
      <c r="J902" s="41">
        <v>0</v>
      </c>
      <c r="K902" s="41">
        <v>0</v>
      </c>
    </row>
    <row r="903" spans="1:11" s="21" customFormat="1" ht="15" customHeight="1">
      <c r="A903" s="133" t="s">
        <v>267</v>
      </c>
      <c r="B903" s="139" t="s">
        <v>146</v>
      </c>
      <c r="C903" s="36" t="s">
        <v>141</v>
      </c>
      <c r="D903" s="37">
        <f>D904+D906+D908+D909+D910</f>
        <v>211263.3</v>
      </c>
      <c r="E903" s="37">
        <f t="shared" ref="E903:H903" si="122">E904+E906+E908+E909+E910</f>
        <v>241263.3</v>
      </c>
      <c r="F903" s="37">
        <f t="shared" si="122"/>
        <v>241263.3</v>
      </c>
      <c r="G903" s="37">
        <f t="shared" si="122"/>
        <v>9092.7000000000007</v>
      </c>
      <c r="H903" s="37">
        <f t="shared" si="122"/>
        <v>1010</v>
      </c>
      <c r="I903" s="35">
        <f>G903/D903*100</f>
        <v>4.3039657148212687</v>
      </c>
      <c r="J903" s="35">
        <f>G903/E903*100</f>
        <v>3.7687870471804046</v>
      </c>
      <c r="K903" s="35">
        <f>G903/F903*100</f>
        <v>3.7687870471804046</v>
      </c>
    </row>
    <row r="904" spans="1:11" s="21" customFormat="1" ht="30">
      <c r="A904" s="134"/>
      <c r="B904" s="140"/>
      <c r="C904" s="36" t="s">
        <v>19</v>
      </c>
      <c r="D904" s="37">
        <f>D912+D919+D927+D934</f>
        <v>62263.3</v>
      </c>
      <c r="E904" s="37">
        <f t="shared" ref="E904:H906" si="123">E912+E919+E927+E934</f>
        <v>62263.3</v>
      </c>
      <c r="F904" s="37">
        <f t="shared" si="123"/>
        <v>62263.3</v>
      </c>
      <c r="G904" s="37">
        <f t="shared" si="123"/>
        <v>4742.3999999999996</v>
      </c>
      <c r="H904" s="37">
        <f t="shared" si="123"/>
        <v>526.79999999999995</v>
      </c>
      <c r="I904" s="41">
        <f>G904/D904*100</f>
        <v>7.6166859128892925</v>
      </c>
      <c r="J904" s="41">
        <f>G904/E904*100</f>
        <v>7.6166859128892925</v>
      </c>
      <c r="K904" s="41">
        <f>G904/F904*100</f>
        <v>7.6166859128892925</v>
      </c>
    </row>
    <row r="905" spans="1:11" s="21" customFormat="1" ht="75">
      <c r="A905" s="134"/>
      <c r="B905" s="140"/>
      <c r="C905" s="50" t="s">
        <v>142</v>
      </c>
      <c r="D905" s="37">
        <f>D913+D920+D928+D935</f>
        <v>61909.9</v>
      </c>
      <c r="E905" s="37">
        <f t="shared" si="123"/>
        <v>61909.9</v>
      </c>
      <c r="F905" s="37">
        <f t="shared" si="123"/>
        <v>61909.9</v>
      </c>
      <c r="G905" s="37">
        <f t="shared" si="123"/>
        <v>4742.3999999999996</v>
      </c>
      <c r="H905" s="37">
        <f t="shared" si="123"/>
        <v>526.79999999999995</v>
      </c>
      <c r="I905" s="41">
        <v>0</v>
      </c>
      <c r="J905" s="41">
        <v>0</v>
      </c>
      <c r="K905" s="41">
        <v>0</v>
      </c>
    </row>
    <row r="906" spans="1:11" s="21" customFormat="1" ht="45">
      <c r="A906" s="134"/>
      <c r="B906" s="140"/>
      <c r="C906" s="36" t="s">
        <v>35</v>
      </c>
      <c r="D906" s="37">
        <f>D914+D921+D929+D936</f>
        <v>149000</v>
      </c>
      <c r="E906" s="37">
        <f t="shared" si="123"/>
        <v>149000</v>
      </c>
      <c r="F906" s="37">
        <f t="shared" si="123"/>
        <v>149000</v>
      </c>
      <c r="G906" s="37">
        <f t="shared" si="123"/>
        <v>4350.3</v>
      </c>
      <c r="H906" s="37">
        <f t="shared" si="123"/>
        <v>483.2</v>
      </c>
      <c r="I906" s="41">
        <v>0</v>
      </c>
      <c r="J906" s="41">
        <v>0</v>
      </c>
      <c r="K906" s="41">
        <v>0</v>
      </c>
    </row>
    <row r="907" spans="1:11" s="21" customFormat="1" ht="75">
      <c r="A907" s="134"/>
      <c r="B907" s="140"/>
      <c r="C907" s="50" t="s">
        <v>143</v>
      </c>
      <c r="D907" s="37">
        <f>D906</f>
        <v>149000</v>
      </c>
      <c r="E907" s="37">
        <f t="shared" ref="E907:G907" si="124">E906</f>
        <v>149000</v>
      </c>
      <c r="F907" s="37">
        <f t="shared" si="124"/>
        <v>149000</v>
      </c>
      <c r="G907" s="37">
        <f t="shared" si="124"/>
        <v>4350.3</v>
      </c>
      <c r="H907" s="37">
        <f>H906</f>
        <v>483.2</v>
      </c>
      <c r="I907" s="41">
        <v>0</v>
      </c>
      <c r="J907" s="41">
        <v>0</v>
      </c>
      <c r="K907" s="41">
        <v>0</v>
      </c>
    </row>
    <row r="908" spans="1:11" s="21" customFormat="1" ht="45">
      <c r="A908" s="134"/>
      <c r="B908" s="140"/>
      <c r="C908" s="36" t="s">
        <v>21</v>
      </c>
      <c r="D908" s="37">
        <v>0</v>
      </c>
      <c r="E908" s="37">
        <v>0</v>
      </c>
      <c r="F908" s="41">
        <v>0</v>
      </c>
      <c r="G908" s="41">
        <v>0</v>
      </c>
      <c r="H908" s="41">
        <v>0</v>
      </c>
      <c r="I908" s="41">
        <v>0</v>
      </c>
      <c r="J908" s="41">
        <v>0</v>
      </c>
      <c r="K908" s="41">
        <v>0</v>
      </c>
    </row>
    <row r="909" spans="1:11" s="21" customFormat="1" ht="15" customHeight="1">
      <c r="A909" s="134"/>
      <c r="B909" s="140"/>
      <c r="C909" s="36" t="s">
        <v>22</v>
      </c>
      <c r="D909" s="37">
        <v>0</v>
      </c>
      <c r="E909" s="37">
        <v>0</v>
      </c>
      <c r="F909" s="41">
        <v>0</v>
      </c>
      <c r="G909" s="41">
        <v>0</v>
      </c>
      <c r="H909" s="41">
        <v>0</v>
      </c>
      <c r="I909" s="41">
        <v>0</v>
      </c>
      <c r="J909" s="41">
        <v>0</v>
      </c>
      <c r="K909" s="41">
        <v>0</v>
      </c>
    </row>
    <row r="910" spans="1:11" s="21" customFormat="1" ht="120">
      <c r="A910" s="135"/>
      <c r="B910" s="141"/>
      <c r="C910" s="56" t="s">
        <v>276</v>
      </c>
      <c r="D910" s="37">
        <f>D925</f>
        <v>0</v>
      </c>
      <c r="E910" s="37">
        <f t="shared" ref="E910:H910" si="125">E925</f>
        <v>30000</v>
      </c>
      <c r="F910" s="37">
        <f t="shared" si="125"/>
        <v>30000</v>
      </c>
      <c r="G910" s="37">
        <f t="shared" si="125"/>
        <v>0</v>
      </c>
      <c r="H910" s="37">
        <f t="shared" si="125"/>
        <v>0</v>
      </c>
      <c r="I910" s="41"/>
      <c r="J910" s="41"/>
      <c r="K910" s="41"/>
    </row>
    <row r="911" spans="1:11" s="21" customFormat="1" ht="15" customHeight="1">
      <c r="A911" s="142" t="s">
        <v>268</v>
      </c>
      <c r="B911" s="132" t="s">
        <v>146</v>
      </c>
      <c r="C911" s="36" t="s">
        <v>141</v>
      </c>
      <c r="D911" s="37">
        <f>D912+D914+D916+D917</f>
        <v>94056</v>
      </c>
      <c r="E911" s="37">
        <f>E912+E914+E916+E917</f>
        <v>94056</v>
      </c>
      <c r="F911" s="37">
        <f>F912+F914+F916+F917</f>
        <v>94056</v>
      </c>
      <c r="G911" s="37">
        <f>G912+G914+G916+G917</f>
        <v>9092.7000000000007</v>
      </c>
      <c r="H911" s="37">
        <f>H912+H914+H916+H917</f>
        <v>1010</v>
      </c>
      <c r="I911" s="35">
        <f>G911/D911*100</f>
        <v>9.667325848430723</v>
      </c>
      <c r="J911" s="35">
        <f>G911/E911*100</f>
        <v>9.667325848430723</v>
      </c>
      <c r="K911" s="35">
        <f>G911/F911*100</f>
        <v>9.667325848430723</v>
      </c>
    </row>
    <row r="912" spans="1:11" s="21" customFormat="1" ht="30">
      <c r="A912" s="143"/>
      <c r="B912" s="132"/>
      <c r="C912" s="36" t="s">
        <v>19</v>
      </c>
      <c r="D912" s="37">
        <f>44232.3+4823.7</f>
        <v>49056</v>
      </c>
      <c r="E912" s="37">
        <f>44232.3+4823.7</f>
        <v>49056</v>
      </c>
      <c r="F912" s="37">
        <f>44232.3+4823.7</f>
        <v>49056</v>
      </c>
      <c r="G912" s="37">
        <v>4742.3999999999996</v>
      </c>
      <c r="H912" s="37">
        <v>526.79999999999995</v>
      </c>
      <c r="I912" s="41">
        <f>G912/D912*100</f>
        <v>9.6673189823874761</v>
      </c>
      <c r="J912" s="41">
        <f>G912/E912*100</f>
        <v>9.6673189823874761</v>
      </c>
      <c r="K912" s="41">
        <f>G912/F912*100</f>
        <v>9.6673189823874761</v>
      </c>
    </row>
    <row r="913" spans="1:11" s="21" customFormat="1" ht="75">
      <c r="A913" s="143"/>
      <c r="B913" s="132"/>
      <c r="C913" s="50" t="s">
        <v>142</v>
      </c>
      <c r="D913" s="37">
        <f>D912</f>
        <v>49056</v>
      </c>
      <c r="E913" s="37">
        <f t="shared" ref="E913:H913" si="126">E912</f>
        <v>49056</v>
      </c>
      <c r="F913" s="37">
        <f t="shared" si="126"/>
        <v>49056</v>
      </c>
      <c r="G913" s="37">
        <f t="shared" si="126"/>
        <v>4742.3999999999996</v>
      </c>
      <c r="H913" s="37">
        <f t="shared" si="126"/>
        <v>526.79999999999995</v>
      </c>
      <c r="I913" s="41">
        <v>0</v>
      </c>
      <c r="J913" s="41">
        <v>0</v>
      </c>
      <c r="K913" s="41">
        <v>0</v>
      </c>
    </row>
    <row r="914" spans="1:11" s="21" customFormat="1" ht="45">
      <c r="A914" s="143"/>
      <c r="B914" s="132"/>
      <c r="C914" s="36" t="s">
        <v>35</v>
      </c>
      <c r="D914" s="37">
        <v>45000</v>
      </c>
      <c r="E914" s="37">
        <v>45000</v>
      </c>
      <c r="F914" s="37">
        <v>45000</v>
      </c>
      <c r="G914" s="41">
        <v>4350.3</v>
      </c>
      <c r="H914" s="41">
        <v>483.2</v>
      </c>
      <c r="I914" s="41">
        <v>0</v>
      </c>
      <c r="J914" s="41">
        <v>0</v>
      </c>
      <c r="K914" s="41">
        <v>0</v>
      </c>
    </row>
    <row r="915" spans="1:11" s="21" customFormat="1" ht="75">
      <c r="A915" s="143"/>
      <c r="B915" s="132"/>
      <c r="C915" s="50" t="s">
        <v>143</v>
      </c>
      <c r="D915" s="37">
        <f>D914</f>
        <v>45000</v>
      </c>
      <c r="E915" s="37">
        <f>E914</f>
        <v>45000</v>
      </c>
      <c r="F915" s="37">
        <f>F914</f>
        <v>45000</v>
      </c>
      <c r="G915" s="37">
        <f>G914</f>
        <v>4350.3</v>
      </c>
      <c r="H915" s="37">
        <f>H914</f>
        <v>483.2</v>
      </c>
      <c r="I915" s="41">
        <v>0</v>
      </c>
      <c r="J915" s="41">
        <v>0</v>
      </c>
      <c r="K915" s="41">
        <v>0</v>
      </c>
    </row>
    <row r="916" spans="1:11" s="21" customFormat="1" ht="15" customHeight="1">
      <c r="A916" s="143"/>
      <c r="B916" s="132"/>
      <c r="C916" s="36" t="s">
        <v>21</v>
      </c>
      <c r="D916" s="37">
        <v>0</v>
      </c>
      <c r="E916" s="37">
        <v>0</v>
      </c>
      <c r="F916" s="41">
        <v>0</v>
      </c>
      <c r="G916" s="41">
        <v>0</v>
      </c>
      <c r="H916" s="41">
        <v>0</v>
      </c>
      <c r="I916" s="41">
        <v>0</v>
      </c>
      <c r="J916" s="41">
        <v>0</v>
      </c>
      <c r="K916" s="41">
        <v>0</v>
      </c>
    </row>
    <row r="917" spans="1:11" s="21" customFormat="1" ht="45">
      <c r="A917" s="144"/>
      <c r="B917" s="132"/>
      <c r="C917" s="36" t="s">
        <v>22</v>
      </c>
      <c r="D917" s="37">
        <v>0</v>
      </c>
      <c r="E917" s="37">
        <v>0</v>
      </c>
      <c r="F917" s="41">
        <v>0</v>
      </c>
      <c r="G917" s="41">
        <v>0</v>
      </c>
      <c r="H917" s="41">
        <v>0</v>
      </c>
      <c r="I917" s="41">
        <v>0</v>
      </c>
      <c r="J917" s="41">
        <v>0</v>
      </c>
      <c r="K917" s="41">
        <v>0</v>
      </c>
    </row>
    <row r="918" spans="1:11" s="21" customFormat="1" ht="15" customHeight="1">
      <c r="A918" s="142" t="s">
        <v>269</v>
      </c>
      <c r="B918" s="139" t="s">
        <v>146</v>
      </c>
      <c r="C918" s="36" t="s">
        <v>141</v>
      </c>
      <c r="D918" s="37">
        <f>D919+D921+D923+D924+D925</f>
        <v>353.4</v>
      </c>
      <c r="E918" s="37">
        <f t="shared" ref="E918:H918" si="127">E919+E921+E923+E924+E925</f>
        <v>30353.4</v>
      </c>
      <c r="F918" s="37">
        <f t="shared" si="127"/>
        <v>30353.4</v>
      </c>
      <c r="G918" s="37">
        <f t="shared" si="127"/>
        <v>0</v>
      </c>
      <c r="H918" s="37">
        <f t="shared" si="127"/>
        <v>0</v>
      </c>
      <c r="I918" s="35">
        <f>G918/D918*100</f>
        <v>0</v>
      </c>
      <c r="J918" s="35">
        <f>G918/E918*100</f>
        <v>0</v>
      </c>
      <c r="K918" s="35">
        <f>G918/F918*100</f>
        <v>0</v>
      </c>
    </row>
    <row r="919" spans="1:11" s="21" customFormat="1" ht="30">
      <c r="A919" s="143"/>
      <c r="B919" s="140"/>
      <c r="C919" s="36" t="s">
        <v>19</v>
      </c>
      <c r="D919" s="37">
        <v>353.4</v>
      </c>
      <c r="E919" s="37">
        <f>30353.4-30000</f>
        <v>353.40000000000146</v>
      </c>
      <c r="F919" s="37">
        <f>30353.4-30000</f>
        <v>353.40000000000146</v>
      </c>
      <c r="G919" s="37">
        <v>0</v>
      </c>
      <c r="H919" s="37">
        <v>0</v>
      </c>
      <c r="I919" s="41">
        <f>G919/D919*100</f>
        <v>0</v>
      </c>
      <c r="J919" s="41">
        <f>G919/E919*100</f>
        <v>0</v>
      </c>
      <c r="K919" s="41">
        <f>G919/F919*100</f>
        <v>0</v>
      </c>
    </row>
    <row r="920" spans="1:11" s="21" customFormat="1" ht="75">
      <c r="A920" s="143"/>
      <c r="B920" s="140"/>
      <c r="C920" s="50" t="s">
        <v>142</v>
      </c>
      <c r="D920" s="37">
        <v>0</v>
      </c>
      <c r="E920" s="37">
        <v>0</v>
      </c>
      <c r="F920" s="37">
        <v>0</v>
      </c>
      <c r="G920" s="37">
        <v>0</v>
      </c>
      <c r="H920" s="37">
        <v>0</v>
      </c>
      <c r="I920" s="41">
        <v>0</v>
      </c>
      <c r="J920" s="41">
        <v>0</v>
      </c>
      <c r="K920" s="41">
        <v>0</v>
      </c>
    </row>
    <row r="921" spans="1:11" s="21" customFormat="1" ht="45">
      <c r="A921" s="143"/>
      <c r="B921" s="140"/>
      <c r="C921" s="36" t="s">
        <v>35</v>
      </c>
      <c r="D921" s="37">
        <v>0</v>
      </c>
      <c r="E921" s="37">
        <v>0</v>
      </c>
      <c r="F921" s="41">
        <v>0</v>
      </c>
      <c r="G921" s="41">
        <v>0</v>
      </c>
      <c r="H921" s="41">
        <v>0</v>
      </c>
      <c r="I921" s="41">
        <v>0</v>
      </c>
      <c r="J921" s="41">
        <v>0</v>
      </c>
      <c r="K921" s="41">
        <v>0</v>
      </c>
    </row>
    <row r="922" spans="1:11" s="21" customFormat="1" ht="75">
      <c r="A922" s="143"/>
      <c r="B922" s="140"/>
      <c r="C922" s="50" t="s">
        <v>143</v>
      </c>
      <c r="D922" s="37">
        <v>0</v>
      </c>
      <c r="E922" s="37">
        <f>E921</f>
        <v>0</v>
      </c>
      <c r="F922" s="37">
        <f>F921</f>
        <v>0</v>
      </c>
      <c r="G922" s="37">
        <f>G921</f>
        <v>0</v>
      </c>
      <c r="H922" s="37">
        <f>H921</f>
        <v>0</v>
      </c>
      <c r="I922" s="41">
        <v>0</v>
      </c>
      <c r="J922" s="41">
        <v>0</v>
      </c>
      <c r="K922" s="41">
        <v>0</v>
      </c>
    </row>
    <row r="923" spans="1:11" s="21" customFormat="1" ht="15" customHeight="1">
      <c r="A923" s="143"/>
      <c r="B923" s="140"/>
      <c r="C923" s="36" t="s">
        <v>21</v>
      </c>
      <c r="D923" s="37">
        <v>0</v>
      </c>
      <c r="E923" s="37">
        <v>0</v>
      </c>
      <c r="F923" s="41">
        <v>0</v>
      </c>
      <c r="G923" s="41">
        <v>0</v>
      </c>
      <c r="H923" s="41">
        <v>0</v>
      </c>
      <c r="I923" s="41">
        <v>0</v>
      </c>
      <c r="J923" s="41">
        <v>0</v>
      </c>
      <c r="K923" s="41">
        <v>0</v>
      </c>
    </row>
    <row r="924" spans="1:11" s="21" customFormat="1" ht="45">
      <c r="A924" s="143"/>
      <c r="B924" s="140"/>
      <c r="C924" s="36" t="s">
        <v>22</v>
      </c>
      <c r="D924" s="37">
        <v>0</v>
      </c>
      <c r="E924" s="37">
        <v>0</v>
      </c>
      <c r="F924" s="41">
        <v>0</v>
      </c>
      <c r="G924" s="41">
        <v>0</v>
      </c>
      <c r="H924" s="41">
        <v>0</v>
      </c>
      <c r="I924" s="41">
        <v>0</v>
      </c>
      <c r="J924" s="41">
        <v>0</v>
      </c>
      <c r="K924" s="41">
        <v>0</v>
      </c>
    </row>
    <row r="925" spans="1:11" s="21" customFormat="1" ht="120">
      <c r="A925" s="144"/>
      <c r="B925" s="141"/>
      <c r="C925" s="56" t="s">
        <v>276</v>
      </c>
      <c r="D925" s="37">
        <v>0</v>
      </c>
      <c r="E925" s="37">
        <v>30000</v>
      </c>
      <c r="F925" s="41">
        <v>30000</v>
      </c>
      <c r="G925" s="41">
        <v>0</v>
      </c>
      <c r="H925" s="41">
        <v>0</v>
      </c>
      <c r="I925" s="41">
        <v>0</v>
      </c>
      <c r="J925" s="41">
        <v>0</v>
      </c>
      <c r="K925" s="41">
        <v>0</v>
      </c>
    </row>
    <row r="926" spans="1:11" s="21" customFormat="1" ht="15" customHeight="1">
      <c r="A926" s="142" t="s">
        <v>270</v>
      </c>
      <c r="B926" s="132" t="s">
        <v>146</v>
      </c>
      <c r="C926" s="36" t="s">
        <v>141</v>
      </c>
      <c r="D926" s="37">
        <f>D927+D929+D931+D932</f>
        <v>116853.9</v>
      </c>
      <c r="E926" s="37">
        <f>E927+E929+E931+E932</f>
        <v>116853.9</v>
      </c>
      <c r="F926" s="37">
        <f>F927+F929+F931+F932</f>
        <v>116853.9</v>
      </c>
      <c r="G926" s="37">
        <f>G927+G929+G931+G932</f>
        <v>0</v>
      </c>
      <c r="H926" s="37">
        <f>H927+H929+H931+H932</f>
        <v>0</v>
      </c>
      <c r="I926" s="35">
        <f>G926/D926*100</f>
        <v>0</v>
      </c>
      <c r="J926" s="35">
        <f>G926/E926*100</f>
        <v>0</v>
      </c>
      <c r="K926" s="35">
        <f>G926/F926*100</f>
        <v>0</v>
      </c>
    </row>
    <row r="927" spans="1:11" s="21" customFormat="1" ht="30">
      <c r="A927" s="143"/>
      <c r="B927" s="132"/>
      <c r="C927" s="36" t="s">
        <v>19</v>
      </c>
      <c r="D927" s="37">
        <v>12853.9</v>
      </c>
      <c r="E927" s="37">
        <v>12853.9</v>
      </c>
      <c r="F927" s="37">
        <v>12853.9</v>
      </c>
      <c r="G927" s="37">
        <v>0</v>
      </c>
      <c r="H927" s="37">
        <v>0</v>
      </c>
      <c r="I927" s="41">
        <f>G927/D927*100</f>
        <v>0</v>
      </c>
      <c r="J927" s="41">
        <f>G927/E927*100</f>
        <v>0</v>
      </c>
      <c r="K927" s="41">
        <f>G927/F927*100</f>
        <v>0</v>
      </c>
    </row>
    <row r="928" spans="1:11" s="21" customFormat="1" ht="75">
      <c r="A928" s="143"/>
      <c r="B928" s="132"/>
      <c r="C928" s="50" t="s">
        <v>142</v>
      </c>
      <c r="D928" s="37">
        <f>D927</f>
        <v>12853.9</v>
      </c>
      <c r="E928" s="37">
        <f t="shared" ref="E928:H928" si="128">E927</f>
        <v>12853.9</v>
      </c>
      <c r="F928" s="37">
        <f t="shared" si="128"/>
        <v>12853.9</v>
      </c>
      <c r="G928" s="37">
        <f t="shared" si="128"/>
        <v>0</v>
      </c>
      <c r="H928" s="37">
        <f t="shared" si="128"/>
        <v>0</v>
      </c>
      <c r="I928" s="41">
        <v>0</v>
      </c>
      <c r="J928" s="41">
        <v>0</v>
      </c>
      <c r="K928" s="41">
        <v>0</v>
      </c>
    </row>
    <row r="929" spans="1:11" s="21" customFormat="1" ht="45">
      <c r="A929" s="143"/>
      <c r="B929" s="132"/>
      <c r="C929" s="36" t="s">
        <v>35</v>
      </c>
      <c r="D929" s="37">
        <v>104000</v>
      </c>
      <c r="E929" s="37">
        <v>104000</v>
      </c>
      <c r="F929" s="37">
        <v>104000</v>
      </c>
      <c r="G929" s="41">
        <v>0</v>
      </c>
      <c r="H929" s="41">
        <v>0</v>
      </c>
      <c r="I929" s="41">
        <v>0</v>
      </c>
      <c r="J929" s="41">
        <v>0</v>
      </c>
      <c r="K929" s="41">
        <v>0</v>
      </c>
    </row>
    <row r="930" spans="1:11" s="21" customFormat="1" ht="15" customHeight="1">
      <c r="A930" s="143"/>
      <c r="B930" s="132"/>
      <c r="C930" s="50" t="s">
        <v>143</v>
      </c>
      <c r="D930" s="37">
        <f>D929</f>
        <v>104000</v>
      </c>
      <c r="E930" s="37">
        <f t="shared" ref="E930:H930" si="129">E929</f>
        <v>104000</v>
      </c>
      <c r="F930" s="37">
        <f t="shared" si="129"/>
        <v>104000</v>
      </c>
      <c r="G930" s="37">
        <f t="shared" si="129"/>
        <v>0</v>
      </c>
      <c r="H930" s="37">
        <f t="shared" si="129"/>
        <v>0</v>
      </c>
      <c r="I930" s="41">
        <v>0</v>
      </c>
      <c r="J930" s="41">
        <v>0</v>
      </c>
      <c r="K930" s="41">
        <v>0</v>
      </c>
    </row>
    <row r="931" spans="1:11" s="21" customFormat="1" ht="45">
      <c r="A931" s="143"/>
      <c r="B931" s="132"/>
      <c r="C931" s="36" t="s">
        <v>21</v>
      </c>
      <c r="D931" s="37">
        <v>0</v>
      </c>
      <c r="E931" s="37">
        <v>0</v>
      </c>
      <c r="F931" s="41">
        <v>0</v>
      </c>
      <c r="G931" s="41">
        <v>0</v>
      </c>
      <c r="H931" s="41">
        <v>0</v>
      </c>
      <c r="I931" s="41">
        <v>0</v>
      </c>
      <c r="J931" s="41">
        <v>0</v>
      </c>
      <c r="K931" s="41">
        <v>0</v>
      </c>
    </row>
    <row r="932" spans="1:11" s="21" customFormat="1" ht="45">
      <c r="A932" s="144"/>
      <c r="B932" s="132"/>
      <c r="C932" s="36" t="s">
        <v>22</v>
      </c>
      <c r="D932" s="37">
        <v>0</v>
      </c>
      <c r="E932" s="37">
        <v>0</v>
      </c>
      <c r="F932" s="41">
        <v>0</v>
      </c>
      <c r="G932" s="41">
        <v>0</v>
      </c>
      <c r="H932" s="41">
        <v>0</v>
      </c>
      <c r="I932" s="41">
        <v>0</v>
      </c>
      <c r="J932" s="41">
        <v>0</v>
      </c>
      <c r="K932" s="41">
        <v>0</v>
      </c>
    </row>
    <row r="933" spans="1:11" s="21" customFormat="1" ht="15" customHeight="1">
      <c r="A933" s="142" t="s">
        <v>271</v>
      </c>
      <c r="B933" s="132" t="s">
        <v>146</v>
      </c>
      <c r="C933" s="36" t="s">
        <v>141</v>
      </c>
      <c r="D933" s="37">
        <f>D934+D936+D938+D939</f>
        <v>0</v>
      </c>
      <c r="E933" s="37">
        <f>E934+E936+E938+E939</f>
        <v>0</v>
      </c>
      <c r="F933" s="37">
        <f>F934+F936+F938+F939</f>
        <v>0</v>
      </c>
      <c r="G933" s="37">
        <f>G934+G936+G938+G939</f>
        <v>0</v>
      </c>
      <c r="H933" s="37">
        <f>H934+H936+H938+H939</f>
        <v>0</v>
      </c>
      <c r="I933" s="35" t="e">
        <f>G933/D933*100</f>
        <v>#DIV/0!</v>
      </c>
      <c r="J933" s="35" t="e">
        <f>G933/E933*100</f>
        <v>#DIV/0!</v>
      </c>
      <c r="K933" s="35" t="e">
        <f>G933/F933*100</f>
        <v>#DIV/0!</v>
      </c>
    </row>
    <row r="934" spans="1:11" s="21" customFormat="1" ht="30">
      <c r="A934" s="143"/>
      <c r="B934" s="132"/>
      <c r="C934" s="36" t="s">
        <v>19</v>
      </c>
      <c r="D934" s="37">
        <v>0</v>
      </c>
      <c r="E934" s="37">
        <v>0</v>
      </c>
      <c r="F934" s="37">
        <v>0</v>
      </c>
      <c r="G934" s="37">
        <v>0</v>
      </c>
      <c r="H934" s="37">
        <v>0</v>
      </c>
      <c r="I934" s="41" t="e">
        <f>G934/D934*100</f>
        <v>#DIV/0!</v>
      </c>
      <c r="J934" s="41" t="e">
        <f>G934/E934*100</f>
        <v>#DIV/0!</v>
      </c>
      <c r="K934" s="41" t="e">
        <f>G934/F934*100</f>
        <v>#DIV/0!</v>
      </c>
    </row>
    <row r="935" spans="1:11" s="21" customFormat="1" ht="75">
      <c r="A935" s="143"/>
      <c r="B935" s="132"/>
      <c r="C935" s="50" t="s">
        <v>142</v>
      </c>
      <c r="D935" s="37">
        <f>D934</f>
        <v>0</v>
      </c>
      <c r="E935" s="37">
        <f t="shared" ref="E935:H935" si="130">E934</f>
        <v>0</v>
      </c>
      <c r="F935" s="37">
        <f t="shared" si="130"/>
        <v>0</v>
      </c>
      <c r="G935" s="37">
        <f t="shared" si="130"/>
        <v>0</v>
      </c>
      <c r="H935" s="37">
        <f t="shared" si="130"/>
        <v>0</v>
      </c>
      <c r="I935" s="41">
        <v>0</v>
      </c>
      <c r="J935" s="41">
        <v>0</v>
      </c>
      <c r="K935" s="41">
        <v>0</v>
      </c>
    </row>
    <row r="936" spans="1:11" s="21" customFormat="1" ht="45">
      <c r="A936" s="143"/>
      <c r="B936" s="132"/>
      <c r="C936" s="36" t="s">
        <v>35</v>
      </c>
      <c r="D936" s="37">
        <v>0</v>
      </c>
      <c r="E936" s="37">
        <v>0</v>
      </c>
      <c r="F936" s="41">
        <v>0</v>
      </c>
      <c r="G936" s="41">
        <v>0</v>
      </c>
      <c r="H936" s="41">
        <v>0</v>
      </c>
      <c r="I936" s="41">
        <v>0</v>
      </c>
      <c r="J936" s="41">
        <v>0</v>
      </c>
      <c r="K936" s="41">
        <v>0</v>
      </c>
    </row>
    <row r="937" spans="1:11" s="21" customFormat="1" ht="15" customHeight="1">
      <c r="A937" s="143"/>
      <c r="B937" s="132"/>
      <c r="C937" s="50" t="s">
        <v>143</v>
      </c>
      <c r="D937" s="37">
        <f>D936</f>
        <v>0</v>
      </c>
      <c r="E937" s="37">
        <f>E936</f>
        <v>0</v>
      </c>
      <c r="F937" s="37">
        <f t="shared" ref="F937:H937" si="131">F936</f>
        <v>0</v>
      </c>
      <c r="G937" s="37">
        <f t="shared" si="131"/>
        <v>0</v>
      </c>
      <c r="H937" s="37">
        <f t="shared" si="131"/>
        <v>0</v>
      </c>
      <c r="I937" s="41">
        <v>0</v>
      </c>
      <c r="J937" s="41">
        <v>0</v>
      </c>
      <c r="K937" s="41">
        <v>0</v>
      </c>
    </row>
    <row r="938" spans="1:11" s="21" customFormat="1" ht="45">
      <c r="A938" s="143"/>
      <c r="B938" s="132"/>
      <c r="C938" s="36" t="s">
        <v>21</v>
      </c>
      <c r="D938" s="37">
        <v>0</v>
      </c>
      <c r="E938" s="37">
        <v>0</v>
      </c>
      <c r="F938" s="41">
        <v>0</v>
      </c>
      <c r="G938" s="41">
        <v>0</v>
      </c>
      <c r="H938" s="41">
        <v>0</v>
      </c>
      <c r="I938" s="41">
        <v>0</v>
      </c>
      <c r="J938" s="41">
        <v>0</v>
      </c>
      <c r="K938" s="41">
        <v>0</v>
      </c>
    </row>
    <row r="939" spans="1:11" s="21" customFormat="1" ht="45.75" thickBot="1">
      <c r="A939" s="144"/>
      <c r="B939" s="132"/>
      <c r="C939" s="36" t="s">
        <v>22</v>
      </c>
      <c r="D939" s="37">
        <v>0</v>
      </c>
      <c r="E939" s="37">
        <v>0</v>
      </c>
      <c r="F939" s="41">
        <v>0</v>
      </c>
      <c r="G939" s="41">
        <v>0</v>
      </c>
      <c r="H939" s="41">
        <v>0</v>
      </c>
      <c r="I939" s="41">
        <v>0</v>
      </c>
      <c r="J939" s="41">
        <v>0</v>
      </c>
      <c r="K939" s="41">
        <v>0</v>
      </c>
    </row>
    <row r="940" spans="1:11" s="21" customFormat="1" ht="15" customHeight="1">
      <c r="A940" s="145" t="s">
        <v>272</v>
      </c>
      <c r="B940" s="132" t="s">
        <v>149</v>
      </c>
      <c r="C940" s="36" t="s">
        <v>141</v>
      </c>
      <c r="D940" s="37">
        <f>D941+D943+D945+D946</f>
        <v>3967.3999999999996</v>
      </c>
      <c r="E940" s="37">
        <f>E941+E943+E945+E946</f>
        <v>3909.7999999999997</v>
      </c>
      <c r="F940" s="37">
        <f>F941+F943+F945+F946</f>
        <v>3909.7999999999997</v>
      </c>
      <c r="G940" s="37">
        <f>G941+G943+G945+G946</f>
        <v>0</v>
      </c>
      <c r="H940" s="37">
        <f>H941+H943+H945+H946</f>
        <v>0</v>
      </c>
      <c r="I940" s="35">
        <f>G940/D940*100</f>
        <v>0</v>
      </c>
      <c r="J940" s="35">
        <f>G940/E940*100</f>
        <v>0</v>
      </c>
      <c r="K940" s="35">
        <f>G940/F940*100</f>
        <v>0</v>
      </c>
    </row>
    <row r="941" spans="1:11" s="21" customFormat="1" ht="30">
      <c r="A941" s="146"/>
      <c r="B941" s="132"/>
      <c r="C941" s="36" t="s">
        <v>19</v>
      </c>
      <c r="D941" s="37">
        <f>D948+D955+D962</f>
        <v>430.1</v>
      </c>
      <c r="E941" s="37">
        <f t="shared" ref="E941:H941" si="132">E948+E955+E962</f>
        <v>430.1</v>
      </c>
      <c r="F941" s="37">
        <f t="shared" si="132"/>
        <v>430.1</v>
      </c>
      <c r="G941" s="37">
        <f t="shared" si="132"/>
        <v>0</v>
      </c>
      <c r="H941" s="37">
        <f t="shared" si="132"/>
        <v>0</v>
      </c>
      <c r="I941" s="41">
        <f>G941/D941*100</f>
        <v>0</v>
      </c>
      <c r="J941" s="41">
        <f>G941/E941*100</f>
        <v>0</v>
      </c>
      <c r="K941" s="41">
        <f>G941/F941*100</f>
        <v>0</v>
      </c>
    </row>
    <row r="942" spans="1:11" s="21" customFormat="1" ht="75">
      <c r="A942" s="146"/>
      <c r="B942" s="132"/>
      <c r="C942" s="50" t="s">
        <v>142</v>
      </c>
      <c r="D942" s="37">
        <f>D941</f>
        <v>430.1</v>
      </c>
      <c r="E942" s="37">
        <f t="shared" ref="E942:H942" si="133">E941</f>
        <v>430.1</v>
      </c>
      <c r="F942" s="37">
        <f t="shared" si="133"/>
        <v>430.1</v>
      </c>
      <c r="G942" s="37">
        <f t="shared" si="133"/>
        <v>0</v>
      </c>
      <c r="H942" s="37">
        <f t="shared" si="133"/>
        <v>0</v>
      </c>
      <c r="I942" s="41">
        <v>0</v>
      </c>
      <c r="J942" s="41">
        <v>0</v>
      </c>
      <c r="K942" s="41">
        <v>0</v>
      </c>
    </row>
    <row r="943" spans="1:11" s="21" customFormat="1" ht="45">
      <c r="A943" s="146"/>
      <c r="B943" s="132"/>
      <c r="C943" s="36" t="s">
        <v>35</v>
      </c>
      <c r="D943" s="37">
        <f>D950+D957+D964</f>
        <v>3479.7</v>
      </c>
      <c r="E943" s="37">
        <f t="shared" ref="E943:H943" si="134">E950+E957+E964</f>
        <v>3479.7</v>
      </c>
      <c r="F943" s="37">
        <f t="shared" si="134"/>
        <v>3479.7</v>
      </c>
      <c r="G943" s="37">
        <f t="shared" si="134"/>
        <v>0</v>
      </c>
      <c r="H943" s="37">
        <f t="shared" si="134"/>
        <v>0</v>
      </c>
      <c r="I943" s="41">
        <v>0</v>
      </c>
      <c r="J943" s="41">
        <v>0</v>
      </c>
      <c r="K943" s="41">
        <v>0</v>
      </c>
    </row>
    <row r="944" spans="1:11" s="21" customFormat="1" ht="15" customHeight="1">
      <c r="A944" s="146"/>
      <c r="B944" s="132"/>
      <c r="C944" s="50" t="s">
        <v>143</v>
      </c>
      <c r="D944" s="37">
        <f>D943</f>
        <v>3479.7</v>
      </c>
      <c r="E944" s="37">
        <f>E943</f>
        <v>3479.7</v>
      </c>
      <c r="F944" s="37">
        <f t="shared" ref="F944:H944" si="135">F943</f>
        <v>3479.7</v>
      </c>
      <c r="G944" s="37">
        <f t="shared" si="135"/>
        <v>0</v>
      </c>
      <c r="H944" s="37">
        <f t="shared" si="135"/>
        <v>0</v>
      </c>
      <c r="I944" s="41">
        <v>0</v>
      </c>
      <c r="J944" s="41">
        <v>0</v>
      </c>
      <c r="K944" s="41">
        <v>0</v>
      </c>
    </row>
    <row r="945" spans="1:11" s="21" customFormat="1" ht="45">
      <c r="A945" s="146"/>
      <c r="B945" s="132"/>
      <c r="C945" s="36" t="s">
        <v>21</v>
      </c>
      <c r="D945" s="37">
        <f>D952+D959</f>
        <v>57.6</v>
      </c>
      <c r="E945" s="37">
        <v>0</v>
      </c>
      <c r="F945" s="41">
        <v>0</v>
      </c>
      <c r="G945" s="41">
        <v>0</v>
      </c>
      <c r="H945" s="41">
        <v>0</v>
      </c>
      <c r="I945" s="41">
        <v>0</v>
      </c>
      <c r="J945" s="41">
        <v>0</v>
      </c>
      <c r="K945" s="41">
        <v>0</v>
      </c>
    </row>
    <row r="946" spans="1:11" s="21" customFormat="1" ht="45.75" thickBot="1">
      <c r="A946" s="147"/>
      <c r="B946" s="132"/>
      <c r="C946" s="36" t="s">
        <v>22</v>
      </c>
      <c r="D946" s="37">
        <v>0</v>
      </c>
      <c r="E946" s="37">
        <v>0</v>
      </c>
      <c r="F946" s="41">
        <v>0</v>
      </c>
      <c r="G946" s="41">
        <v>0</v>
      </c>
      <c r="H946" s="41">
        <v>0</v>
      </c>
      <c r="I946" s="41">
        <v>0</v>
      </c>
      <c r="J946" s="41">
        <v>0</v>
      </c>
      <c r="K946" s="41">
        <v>0</v>
      </c>
    </row>
    <row r="947" spans="1:11" s="21" customFormat="1" ht="15" customHeight="1">
      <c r="A947" s="129" t="s">
        <v>273</v>
      </c>
      <c r="B947" s="132" t="s">
        <v>149</v>
      </c>
      <c r="C947" s="36" t="s">
        <v>141</v>
      </c>
      <c r="D947" s="37">
        <f>D948+D950+D952+D953</f>
        <v>2449.9999999999995</v>
      </c>
      <c r="E947" s="37">
        <f>E948+E950+E952+E953</f>
        <v>2424.3999999999996</v>
      </c>
      <c r="F947" s="37">
        <f>F948+F950+F952+F953</f>
        <v>2424.3999999999996</v>
      </c>
      <c r="G947" s="37">
        <f>G948+G950+G952+G953</f>
        <v>0</v>
      </c>
      <c r="H947" s="37">
        <f>H948+H950+H952+H953</f>
        <v>0</v>
      </c>
      <c r="I947" s="35">
        <f>G947/D947*100</f>
        <v>0</v>
      </c>
      <c r="J947" s="35">
        <f>G947/E947*100</f>
        <v>0</v>
      </c>
      <c r="K947" s="35">
        <f>G947/F947*100</f>
        <v>0</v>
      </c>
    </row>
    <row r="948" spans="1:11" s="21" customFormat="1" ht="30">
      <c r="A948" s="130"/>
      <c r="B948" s="132"/>
      <c r="C948" s="36" t="s">
        <v>19</v>
      </c>
      <c r="D948" s="37">
        <v>266.7</v>
      </c>
      <c r="E948" s="37">
        <v>266.7</v>
      </c>
      <c r="F948" s="37">
        <v>266.7</v>
      </c>
      <c r="G948" s="37">
        <v>0</v>
      </c>
      <c r="H948" s="37">
        <v>0</v>
      </c>
      <c r="I948" s="41">
        <f>G948/D948*100</f>
        <v>0</v>
      </c>
      <c r="J948" s="41">
        <f>G948/E948*100</f>
        <v>0</v>
      </c>
      <c r="K948" s="41">
        <f>G948/F948*100</f>
        <v>0</v>
      </c>
    </row>
    <row r="949" spans="1:11" s="21" customFormat="1" ht="75">
      <c r="A949" s="130"/>
      <c r="B949" s="132"/>
      <c r="C949" s="50" t="s">
        <v>142</v>
      </c>
      <c r="D949" s="37">
        <f>D948</f>
        <v>266.7</v>
      </c>
      <c r="E949" s="37">
        <f t="shared" ref="E949:H949" si="136">E948</f>
        <v>266.7</v>
      </c>
      <c r="F949" s="37">
        <f t="shared" si="136"/>
        <v>266.7</v>
      </c>
      <c r="G949" s="37">
        <f t="shared" si="136"/>
        <v>0</v>
      </c>
      <c r="H949" s="37">
        <f t="shared" si="136"/>
        <v>0</v>
      </c>
      <c r="I949" s="41">
        <v>0</v>
      </c>
      <c r="J949" s="41">
        <v>0</v>
      </c>
      <c r="K949" s="41">
        <v>0</v>
      </c>
    </row>
    <row r="950" spans="1:11" s="21" customFormat="1" ht="45">
      <c r="A950" s="130"/>
      <c r="B950" s="132"/>
      <c r="C950" s="36" t="s">
        <v>35</v>
      </c>
      <c r="D950" s="37">
        <v>2157.6999999999998</v>
      </c>
      <c r="E950" s="37">
        <v>2157.6999999999998</v>
      </c>
      <c r="F950" s="37">
        <v>2157.6999999999998</v>
      </c>
      <c r="G950" s="41">
        <v>0</v>
      </c>
      <c r="H950" s="41">
        <v>0</v>
      </c>
      <c r="I950" s="41">
        <v>0</v>
      </c>
      <c r="J950" s="41">
        <v>0</v>
      </c>
      <c r="K950" s="41">
        <v>0</v>
      </c>
    </row>
    <row r="951" spans="1:11" s="21" customFormat="1" ht="15" customHeight="1">
      <c r="A951" s="130"/>
      <c r="B951" s="132"/>
      <c r="C951" s="50" t="s">
        <v>143</v>
      </c>
      <c r="D951" s="37">
        <f>D950</f>
        <v>2157.6999999999998</v>
      </c>
      <c r="E951" s="37">
        <f>E950</f>
        <v>2157.6999999999998</v>
      </c>
      <c r="F951" s="37">
        <f t="shared" ref="F951:H951" si="137">F950</f>
        <v>2157.6999999999998</v>
      </c>
      <c r="G951" s="37">
        <f t="shared" si="137"/>
        <v>0</v>
      </c>
      <c r="H951" s="37">
        <f t="shared" si="137"/>
        <v>0</v>
      </c>
      <c r="I951" s="41">
        <v>0</v>
      </c>
      <c r="J951" s="41">
        <v>0</v>
      </c>
      <c r="K951" s="41">
        <v>0</v>
      </c>
    </row>
    <row r="952" spans="1:11" s="21" customFormat="1" ht="45">
      <c r="A952" s="130"/>
      <c r="B952" s="132"/>
      <c r="C952" s="36" t="s">
        <v>21</v>
      </c>
      <c r="D952" s="37">
        <v>25.6</v>
      </c>
      <c r="E952" s="37">
        <v>0</v>
      </c>
      <c r="F952" s="41">
        <v>0</v>
      </c>
      <c r="G952" s="41">
        <v>0</v>
      </c>
      <c r="H952" s="41">
        <v>0</v>
      </c>
      <c r="I952" s="41">
        <v>0</v>
      </c>
      <c r="J952" s="41">
        <v>0</v>
      </c>
      <c r="K952" s="41">
        <v>0</v>
      </c>
    </row>
    <row r="953" spans="1:11" s="21" customFormat="1" ht="45.75" thickBot="1">
      <c r="A953" s="148"/>
      <c r="B953" s="132"/>
      <c r="C953" s="36" t="s">
        <v>22</v>
      </c>
      <c r="D953" s="37">
        <v>0</v>
      </c>
      <c r="E953" s="37">
        <v>0</v>
      </c>
      <c r="F953" s="41">
        <v>0</v>
      </c>
      <c r="G953" s="41">
        <v>0</v>
      </c>
      <c r="H953" s="41">
        <v>0</v>
      </c>
      <c r="I953" s="41">
        <v>0</v>
      </c>
      <c r="J953" s="41">
        <v>0</v>
      </c>
      <c r="K953" s="41">
        <v>0</v>
      </c>
    </row>
    <row r="954" spans="1:11" s="21" customFormat="1" ht="15" customHeight="1">
      <c r="A954" s="129" t="s">
        <v>274</v>
      </c>
      <c r="B954" s="132" t="s">
        <v>149</v>
      </c>
      <c r="C954" s="36" t="s">
        <v>141</v>
      </c>
      <c r="D954" s="37">
        <f>D955+D957+D959</f>
        <v>1517.4</v>
      </c>
      <c r="E954" s="37">
        <f>E955+E957+E959+E960</f>
        <v>1485.4</v>
      </c>
      <c r="F954" s="37">
        <f>F955+F957+F959+F960</f>
        <v>1485.4</v>
      </c>
      <c r="G954" s="37">
        <f>G955+G957+G959+G960</f>
        <v>0</v>
      </c>
      <c r="H954" s="37">
        <f>H955+H957+H959+H960</f>
        <v>0</v>
      </c>
      <c r="I954" s="35">
        <f>G954/D954*100</f>
        <v>0</v>
      </c>
      <c r="J954" s="35">
        <f>G954/E954*100</f>
        <v>0</v>
      </c>
      <c r="K954" s="35">
        <f>G954/F954*100</f>
        <v>0</v>
      </c>
    </row>
    <row r="955" spans="1:11" s="21" customFormat="1" ht="30">
      <c r="A955" s="130"/>
      <c r="B955" s="132"/>
      <c r="C955" s="36" t="s">
        <v>19</v>
      </c>
      <c r="D955" s="37">
        <v>163.4</v>
      </c>
      <c r="E955" s="37">
        <v>163.4</v>
      </c>
      <c r="F955" s="37">
        <v>163.4</v>
      </c>
      <c r="G955" s="37">
        <v>0</v>
      </c>
      <c r="H955" s="37">
        <v>0</v>
      </c>
      <c r="I955" s="41">
        <f>G955/D955*100</f>
        <v>0</v>
      </c>
      <c r="J955" s="41">
        <f>G955/E955*100</f>
        <v>0</v>
      </c>
      <c r="K955" s="41">
        <f>G955/F955*100</f>
        <v>0</v>
      </c>
    </row>
    <row r="956" spans="1:11" s="21" customFormat="1" ht="75">
      <c r="A956" s="130"/>
      <c r="B956" s="132"/>
      <c r="C956" s="50" t="s">
        <v>142</v>
      </c>
      <c r="D956" s="37">
        <f>D955</f>
        <v>163.4</v>
      </c>
      <c r="E956" s="37">
        <f t="shared" ref="E956:H956" si="138">E955</f>
        <v>163.4</v>
      </c>
      <c r="F956" s="37">
        <f t="shared" si="138"/>
        <v>163.4</v>
      </c>
      <c r="G956" s="37">
        <f t="shared" si="138"/>
        <v>0</v>
      </c>
      <c r="H956" s="37">
        <f t="shared" si="138"/>
        <v>0</v>
      </c>
      <c r="I956" s="41">
        <v>0</v>
      </c>
      <c r="J956" s="41">
        <v>0</v>
      </c>
      <c r="K956" s="41">
        <v>0</v>
      </c>
    </row>
    <row r="957" spans="1:11" s="21" customFormat="1" ht="45">
      <c r="A957" s="130"/>
      <c r="B957" s="132"/>
      <c r="C957" s="36" t="s">
        <v>35</v>
      </c>
      <c r="D957" s="37">
        <v>1322</v>
      </c>
      <c r="E957" s="37">
        <v>1322</v>
      </c>
      <c r="F957" s="37">
        <v>1322</v>
      </c>
      <c r="G957" s="41">
        <v>0</v>
      </c>
      <c r="H957" s="41">
        <v>0</v>
      </c>
      <c r="I957" s="41">
        <v>0</v>
      </c>
      <c r="J957" s="41">
        <v>0</v>
      </c>
      <c r="K957" s="41">
        <v>0</v>
      </c>
    </row>
    <row r="958" spans="1:11" s="21" customFormat="1" ht="15" customHeight="1">
      <c r="A958" s="130"/>
      <c r="B958" s="132"/>
      <c r="C958" s="50" t="s">
        <v>143</v>
      </c>
      <c r="D958" s="37">
        <f>D957</f>
        <v>1322</v>
      </c>
      <c r="E958" s="37">
        <f>E957</f>
        <v>1322</v>
      </c>
      <c r="F958" s="37">
        <f t="shared" ref="F958:H958" si="139">F957</f>
        <v>1322</v>
      </c>
      <c r="G958" s="37">
        <f t="shared" si="139"/>
        <v>0</v>
      </c>
      <c r="H958" s="37">
        <f t="shared" si="139"/>
        <v>0</v>
      </c>
      <c r="I958" s="41">
        <v>0</v>
      </c>
      <c r="J958" s="41">
        <v>0</v>
      </c>
      <c r="K958" s="41">
        <v>0</v>
      </c>
    </row>
    <row r="959" spans="1:11" s="21" customFormat="1" ht="45">
      <c r="A959" s="130"/>
      <c r="B959" s="132"/>
      <c r="C959" s="36" t="s">
        <v>21</v>
      </c>
      <c r="D959" s="37">
        <v>32</v>
      </c>
      <c r="E959" s="37">
        <v>0</v>
      </c>
      <c r="F959" s="41">
        <v>0</v>
      </c>
      <c r="G959" s="41">
        <v>0</v>
      </c>
      <c r="H959" s="41">
        <v>0</v>
      </c>
      <c r="I959" s="41">
        <v>0</v>
      </c>
      <c r="J959" s="41">
        <v>0</v>
      </c>
      <c r="K959" s="41">
        <v>0</v>
      </c>
    </row>
    <row r="960" spans="1:11" s="21" customFormat="1" ht="45.75" thickBot="1">
      <c r="A960" s="148"/>
      <c r="B960" s="132"/>
      <c r="C960" s="36" t="s">
        <v>22</v>
      </c>
      <c r="D960" s="37">
        <v>0</v>
      </c>
      <c r="E960" s="37">
        <v>0</v>
      </c>
      <c r="F960" s="41">
        <v>0</v>
      </c>
      <c r="G960" s="41">
        <v>0</v>
      </c>
      <c r="H960" s="41">
        <v>0</v>
      </c>
      <c r="I960" s="41">
        <v>0</v>
      </c>
      <c r="J960" s="41">
        <v>0</v>
      </c>
      <c r="K960" s="41">
        <v>0</v>
      </c>
    </row>
    <row r="961" spans="1:11" s="21" customFormat="1" ht="15" customHeight="1">
      <c r="A961" s="129" t="s">
        <v>275</v>
      </c>
      <c r="B961" s="132" t="s">
        <v>149</v>
      </c>
      <c r="C961" s="36" t="s">
        <v>141</v>
      </c>
      <c r="D961" s="37">
        <f>D962+D964+D966+D967</f>
        <v>0</v>
      </c>
      <c r="E961" s="37">
        <f>E962+E964+E966+E967</f>
        <v>0</v>
      </c>
      <c r="F961" s="37">
        <f>F962+F964+F966+F967</f>
        <v>0</v>
      </c>
      <c r="G961" s="37">
        <f>G962+G964+G966+G967</f>
        <v>0</v>
      </c>
      <c r="H961" s="37">
        <f>H962+H964+H966+H967</f>
        <v>0</v>
      </c>
      <c r="I961" s="35" t="e">
        <f>G961/D961*100</f>
        <v>#DIV/0!</v>
      </c>
      <c r="J961" s="35" t="e">
        <f>G961/E961*100</f>
        <v>#DIV/0!</v>
      </c>
      <c r="K961" s="35" t="e">
        <f>G961/F961*100</f>
        <v>#DIV/0!</v>
      </c>
    </row>
    <row r="962" spans="1:11" s="21" customFormat="1" ht="30">
      <c r="A962" s="130"/>
      <c r="B962" s="132"/>
      <c r="C962" s="36" t="s">
        <v>19</v>
      </c>
      <c r="D962" s="37">
        <v>0</v>
      </c>
      <c r="E962" s="37">
        <v>0</v>
      </c>
      <c r="F962" s="37">
        <v>0</v>
      </c>
      <c r="G962" s="37">
        <v>0</v>
      </c>
      <c r="H962" s="37">
        <v>0</v>
      </c>
      <c r="I962" s="41" t="e">
        <f>G962/D962*100</f>
        <v>#DIV/0!</v>
      </c>
      <c r="J962" s="41" t="e">
        <f>G962/E962*100</f>
        <v>#DIV/0!</v>
      </c>
      <c r="K962" s="41" t="e">
        <f>G962/F962*100</f>
        <v>#DIV/0!</v>
      </c>
    </row>
    <row r="963" spans="1:11" s="21" customFormat="1" ht="75">
      <c r="A963" s="130"/>
      <c r="B963" s="132"/>
      <c r="C963" s="50" t="s">
        <v>142</v>
      </c>
      <c r="D963" s="37">
        <f>D962</f>
        <v>0</v>
      </c>
      <c r="E963" s="37">
        <f t="shared" ref="E963:H963" si="140">E962</f>
        <v>0</v>
      </c>
      <c r="F963" s="37">
        <f t="shared" si="140"/>
        <v>0</v>
      </c>
      <c r="G963" s="37">
        <f t="shared" si="140"/>
        <v>0</v>
      </c>
      <c r="H963" s="37">
        <f t="shared" si="140"/>
        <v>0</v>
      </c>
      <c r="I963" s="41">
        <v>0</v>
      </c>
      <c r="J963" s="41">
        <v>0</v>
      </c>
      <c r="K963" s="41">
        <v>0</v>
      </c>
    </row>
    <row r="964" spans="1:11" s="21" customFormat="1" ht="45">
      <c r="A964" s="130"/>
      <c r="B964" s="132"/>
      <c r="C964" s="36" t="s">
        <v>35</v>
      </c>
      <c r="D964" s="37">
        <v>0</v>
      </c>
      <c r="E964" s="37">
        <v>0</v>
      </c>
      <c r="F964" s="41">
        <v>0</v>
      </c>
      <c r="G964" s="41">
        <v>0</v>
      </c>
      <c r="H964" s="41">
        <v>0</v>
      </c>
      <c r="I964" s="41">
        <v>0</v>
      </c>
      <c r="J964" s="41">
        <v>0</v>
      </c>
      <c r="K964" s="41">
        <v>0</v>
      </c>
    </row>
    <row r="965" spans="1:11" s="21" customFormat="1" ht="75">
      <c r="A965" s="130"/>
      <c r="B965" s="132"/>
      <c r="C965" s="50" t="s">
        <v>143</v>
      </c>
      <c r="D965" s="37">
        <f>D964</f>
        <v>0</v>
      </c>
      <c r="E965" s="37">
        <f>E964</f>
        <v>0</v>
      </c>
      <c r="F965" s="37">
        <f t="shared" ref="F965:H965" si="141">F964</f>
        <v>0</v>
      </c>
      <c r="G965" s="37">
        <f t="shared" si="141"/>
        <v>0</v>
      </c>
      <c r="H965" s="37">
        <f t="shared" si="141"/>
        <v>0</v>
      </c>
      <c r="I965" s="41">
        <v>0</v>
      </c>
      <c r="J965" s="41">
        <v>0</v>
      </c>
      <c r="K965" s="41">
        <v>0</v>
      </c>
    </row>
    <row r="966" spans="1:11" s="21" customFormat="1" ht="45">
      <c r="A966" s="130"/>
      <c r="B966" s="132"/>
      <c r="C966" s="36" t="s">
        <v>21</v>
      </c>
      <c r="D966" s="37">
        <v>0</v>
      </c>
      <c r="E966" s="37">
        <v>0</v>
      </c>
      <c r="F966" s="41">
        <v>0</v>
      </c>
      <c r="G966" s="41">
        <v>0</v>
      </c>
      <c r="H966" s="41">
        <v>0</v>
      </c>
      <c r="I966" s="41">
        <v>0</v>
      </c>
      <c r="J966" s="41">
        <v>0</v>
      </c>
      <c r="K966" s="41">
        <v>0</v>
      </c>
    </row>
    <row r="967" spans="1:11" s="21" customFormat="1" ht="45">
      <c r="A967" s="131"/>
      <c r="B967" s="132"/>
      <c r="C967" s="36" t="s">
        <v>22</v>
      </c>
      <c r="D967" s="37">
        <v>0</v>
      </c>
      <c r="E967" s="37">
        <v>0</v>
      </c>
      <c r="F967" s="41">
        <v>0</v>
      </c>
      <c r="G967" s="41">
        <v>0</v>
      </c>
      <c r="H967" s="41">
        <v>0</v>
      </c>
      <c r="I967" s="41">
        <v>0</v>
      </c>
      <c r="J967" s="41">
        <v>0</v>
      </c>
      <c r="K967" s="41">
        <v>0</v>
      </c>
    </row>
    <row r="968" spans="1:11" s="21" customFormat="1">
      <c r="A968" s="22"/>
      <c r="B968" s="51"/>
      <c r="I968" s="22"/>
      <c r="J968" s="22"/>
    </row>
    <row r="969" spans="1:11" s="21" customFormat="1">
      <c r="A969" s="22"/>
      <c r="B969" s="51"/>
      <c r="I969" s="22"/>
      <c r="J969" s="22"/>
    </row>
    <row r="970" spans="1:11" s="21" customFormat="1">
      <c r="A970" s="22"/>
      <c r="B970" s="51"/>
      <c r="I970" s="22"/>
      <c r="J970" s="22"/>
    </row>
    <row r="971" spans="1:11" s="21" customFormat="1">
      <c r="A971" s="22"/>
      <c r="B971" s="51"/>
      <c r="I971" s="22"/>
      <c r="J971" s="22"/>
    </row>
    <row r="972" spans="1:11" s="21" customFormat="1">
      <c r="A972" s="22"/>
      <c r="B972" s="51"/>
      <c r="I972" s="22"/>
      <c r="J972" s="22"/>
    </row>
    <row r="973" spans="1:11" s="21" customFormat="1">
      <c r="A973" s="22"/>
      <c r="B973" s="51"/>
      <c r="I973" s="22"/>
      <c r="J973" s="22"/>
    </row>
    <row r="974" spans="1:11" s="21" customFormat="1">
      <c r="A974" s="22"/>
      <c r="B974" s="51"/>
      <c r="I974" s="22"/>
      <c r="J974" s="22"/>
    </row>
    <row r="975" spans="1:11" s="21" customFormat="1">
      <c r="A975" s="22"/>
      <c r="B975" s="51"/>
      <c r="I975" s="22"/>
      <c r="J975" s="22"/>
    </row>
    <row r="976" spans="1:11" s="21" customFormat="1">
      <c r="A976" s="22"/>
      <c r="B976" s="51"/>
      <c r="I976" s="22"/>
      <c r="J976" s="22"/>
    </row>
    <row r="977" spans="1:10" s="21" customFormat="1">
      <c r="A977" s="22"/>
      <c r="B977" s="51"/>
      <c r="I977" s="22"/>
      <c r="J977" s="22"/>
    </row>
    <row r="978" spans="1:10" s="21" customFormat="1">
      <c r="A978" s="22"/>
      <c r="B978" s="51"/>
      <c r="I978" s="22"/>
      <c r="J978" s="22"/>
    </row>
    <row r="979" spans="1:10" s="21" customFormat="1">
      <c r="A979" s="22"/>
      <c r="B979" s="51"/>
      <c r="I979" s="22"/>
      <c r="J979" s="22"/>
    </row>
    <row r="980" spans="1:10" s="21" customFormat="1">
      <c r="A980" s="22"/>
      <c r="B980" s="51"/>
      <c r="I980" s="22"/>
      <c r="J980" s="22"/>
    </row>
    <row r="981" spans="1:10" s="21" customFormat="1">
      <c r="A981" s="22"/>
      <c r="B981" s="51"/>
      <c r="I981" s="22"/>
      <c r="J981" s="22"/>
    </row>
    <row r="982" spans="1:10" s="21" customFormat="1">
      <c r="A982" s="22"/>
      <c r="B982" s="51"/>
      <c r="I982" s="22"/>
      <c r="J982" s="22"/>
    </row>
    <row r="983" spans="1:10" s="21" customFormat="1">
      <c r="A983" s="22"/>
      <c r="B983" s="51"/>
      <c r="I983" s="22"/>
      <c r="J983" s="22"/>
    </row>
    <row r="984" spans="1:10" s="21" customFormat="1">
      <c r="A984" s="22"/>
      <c r="B984" s="51"/>
      <c r="I984" s="22"/>
      <c r="J984" s="22"/>
    </row>
    <row r="985" spans="1:10" s="21" customFormat="1">
      <c r="A985" s="22"/>
      <c r="B985" s="51"/>
      <c r="I985" s="22"/>
      <c r="J985" s="22"/>
    </row>
    <row r="986" spans="1:10" s="21" customFormat="1">
      <c r="A986" s="22"/>
      <c r="B986" s="51"/>
      <c r="I986" s="22"/>
      <c r="J986" s="22"/>
    </row>
    <row r="987" spans="1:10" s="21" customFormat="1">
      <c r="A987" s="22"/>
      <c r="B987" s="51"/>
      <c r="I987" s="22"/>
      <c r="J987" s="22"/>
    </row>
    <row r="988" spans="1:10" s="21" customFormat="1">
      <c r="A988" s="22"/>
      <c r="B988" s="51"/>
      <c r="I988" s="22"/>
      <c r="J988" s="22"/>
    </row>
    <row r="989" spans="1:10" s="21" customFormat="1">
      <c r="A989" s="22"/>
      <c r="B989" s="51"/>
      <c r="I989" s="22"/>
      <c r="J989" s="22"/>
    </row>
    <row r="990" spans="1:10" s="21" customFormat="1">
      <c r="A990" s="22"/>
      <c r="B990" s="51"/>
      <c r="I990" s="22"/>
      <c r="J990" s="22"/>
    </row>
    <row r="991" spans="1:10" s="21" customFormat="1">
      <c r="A991" s="22"/>
      <c r="B991" s="51"/>
      <c r="I991" s="22"/>
      <c r="J991" s="22"/>
    </row>
    <row r="992" spans="1:10" s="21" customFormat="1">
      <c r="A992" s="22"/>
      <c r="B992" s="51"/>
      <c r="I992" s="22"/>
      <c r="J992" s="22"/>
    </row>
    <row r="993" spans="1:10" s="21" customFormat="1">
      <c r="A993" s="22"/>
      <c r="B993" s="51"/>
      <c r="I993" s="22"/>
      <c r="J993" s="22"/>
    </row>
    <row r="994" spans="1:10" s="21" customFormat="1">
      <c r="A994" s="22"/>
      <c r="B994" s="51"/>
      <c r="I994" s="22"/>
      <c r="J994" s="22"/>
    </row>
    <row r="995" spans="1:10" s="21" customFormat="1">
      <c r="A995" s="22"/>
      <c r="B995" s="51"/>
      <c r="I995" s="22"/>
      <c r="J995" s="22"/>
    </row>
    <row r="996" spans="1:10" s="21" customFormat="1">
      <c r="A996" s="22"/>
      <c r="B996" s="51"/>
      <c r="I996" s="22"/>
      <c r="J996" s="22"/>
    </row>
    <row r="997" spans="1:10" s="21" customFormat="1">
      <c r="A997" s="22"/>
      <c r="B997" s="51"/>
      <c r="I997" s="22"/>
      <c r="J997" s="22"/>
    </row>
    <row r="998" spans="1:10" s="21" customFormat="1">
      <c r="A998" s="22"/>
      <c r="B998" s="51"/>
      <c r="I998" s="22"/>
      <c r="J998" s="22"/>
    </row>
    <row r="999" spans="1:10" s="21" customFormat="1">
      <c r="A999" s="22"/>
      <c r="B999" s="51"/>
      <c r="I999" s="22"/>
      <c r="J999" s="22"/>
    </row>
    <row r="1000" spans="1:10" s="21" customFormat="1">
      <c r="A1000" s="22"/>
      <c r="B1000" s="51"/>
      <c r="I1000" s="22"/>
      <c r="J1000" s="22"/>
    </row>
    <row r="1001" spans="1:10" s="21" customFormat="1">
      <c r="A1001" s="22"/>
      <c r="B1001" s="51"/>
      <c r="I1001" s="22"/>
      <c r="J1001" s="22"/>
    </row>
    <row r="1002" spans="1:10" s="21" customFormat="1">
      <c r="A1002" s="22"/>
      <c r="B1002" s="51"/>
      <c r="I1002" s="22"/>
      <c r="J1002" s="22"/>
    </row>
    <row r="1003" spans="1:10" s="21" customFormat="1">
      <c r="A1003" s="22"/>
      <c r="B1003" s="51"/>
      <c r="I1003" s="22"/>
      <c r="J1003" s="22"/>
    </row>
    <row r="1004" spans="1:10" s="21" customFormat="1">
      <c r="A1004" s="22"/>
      <c r="B1004" s="51"/>
      <c r="I1004" s="22"/>
      <c r="J1004" s="22"/>
    </row>
    <row r="1005" spans="1:10" s="21" customFormat="1">
      <c r="A1005" s="22"/>
      <c r="B1005" s="51"/>
      <c r="I1005" s="22"/>
      <c r="J1005" s="22"/>
    </row>
    <row r="1006" spans="1:10" s="21" customFormat="1">
      <c r="A1006" s="22"/>
      <c r="B1006" s="51"/>
      <c r="I1006" s="22"/>
      <c r="J1006" s="22"/>
    </row>
    <row r="1007" spans="1:10" s="21" customFormat="1">
      <c r="A1007" s="22"/>
      <c r="B1007" s="51"/>
      <c r="I1007" s="22"/>
      <c r="J1007" s="22"/>
    </row>
    <row r="1008" spans="1:10" s="21" customFormat="1">
      <c r="A1008" s="22"/>
      <c r="B1008" s="51"/>
      <c r="I1008" s="22"/>
      <c r="J1008" s="22"/>
    </row>
    <row r="1009" spans="1:10" s="21" customFormat="1">
      <c r="A1009" s="22"/>
      <c r="B1009" s="51"/>
      <c r="I1009" s="22"/>
      <c r="J1009" s="22"/>
    </row>
    <row r="1010" spans="1:10" s="21" customFormat="1">
      <c r="A1010" s="22"/>
      <c r="B1010" s="51"/>
      <c r="I1010" s="22"/>
      <c r="J1010" s="22"/>
    </row>
    <row r="1011" spans="1:10" s="21" customFormat="1">
      <c r="A1011" s="22"/>
      <c r="B1011" s="51"/>
      <c r="I1011" s="22"/>
      <c r="J1011" s="22"/>
    </row>
    <row r="1012" spans="1:10" s="21" customFormat="1">
      <c r="A1012" s="22"/>
      <c r="B1012" s="51"/>
      <c r="I1012" s="22"/>
      <c r="J1012" s="22"/>
    </row>
    <row r="1013" spans="1:10" s="21" customFormat="1">
      <c r="A1013" s="22"/>
      <c r="B1013" s="51"/>
      <c r="I1013" s="22"/>
      <c r="J1013" s="22"/>
    </row>
    <row r="1014" spans="1:10" s="21" customFormat="1">
      <c r="A1014" s="22"/>
      <c r="B1014" s="51"/>
      <c r="I1014" s="22"/>
      <c r="J1014" s="22"/>
    </row>
    <row r="1015" spans="1:10" s="21" customFormat="1">
      <c r="A1015" s="22"/>
      <c r="B1015" s="51"/>
      <c r="I1015" s="22"/>
      <c r="J1015" s="22"/>
    </row>
    <row r="1016" spans="1:10" s="21" customFormat="1">
      <c r="A1016" s="22"/>
      <c r="B1016" s="51"/>
      <c r="I1016" s="22"/>
      <c r="J1016" s="22"/>
    </row>
    <row r="1017" spans="1:10" s="21" customFormat="1">
      <c r="A1017" s="22"/>
      <c r="B1017" s="51"/>
      <c r="I1017" s="22"/>
      <c r="J1017" s="22"/>
    </row>
    <row r="1018" spans="1:10" s="21" customFormat="1">
      <c r="A1018" s="22"/>
      <c r="B1018" s="51"/>
      <c r="I1018" s="22"/>
      <c r="J1018" s="22"/>
    </row>
    <row r="1019" spans="1:10" s="21" customFormat="1">
      <c r="A1019" s="22"/>
      <c r="B1019" s="51"/>
      <c r="I1019" s="22"/>
      <c r="J1019" s="22"/>
    </row>
    <row r="1020" spans="1:10" s="21" customFormat="1">
      <c r="A1020" s="22"/>
      <c r="B1020" s="51"/>
      <c r="I1020" s="22"/>
      <c r="J1020" s="22"/>
    </row>
    <row r="1021" spans="1:10" s="21" customFormat="1">
      <c r="A1021" s="22"/>
      <c r="B1021" s="51"/>
      <c r="I1021" s="22"/>
      <c r="J1021" s="22"/>
    </row>
    <row r="1022" spans="1:10" s="21" customFormat="1">
      <c r="A1022" s="22"/>
      <c r="B1022" s="51"/>
      <c r="I1022" s="22"/>
      <c r="J1022" s="22"/>
    </row>
    <row r="1023" spans="1:10" s="21" customFormat="1">
      <c r="A1023" s="22"/>
      <c r="B1023" s="51"/>
      <c r="I1023" s="22"/>
      <c r="J1023" s="22"/>
    </row>
    <row r="1024" spans="1:10" s="21" customFormat="1">
      <c r="A1024" s="22"/>
      <c r="B1024" s="51"/>
      <c r="I1024" s="22"/>
      <c r="J1024" s="22"/>
    </row>
    <row r="1025" spans="1:10" s="21" customFormat="1">
      <c r="A1025" s="22"/>
      <c r="B1025" s="51"/>
      <c r="I1025" s="22"/>
      <c r="J1025" s="22"/>
    </row>
    <row r="1026" spans="1:10" s="21" customFormat="1">
      <c r="A1026" s="22"/>
      <c r="B1026" s="51"/>
      <c r="I1026" s="22"/>
      <c r="J1026" s="22"/>
    </row>
    <row r="1027" spans="1:10" s="21" customFormat="1">
      <c r="A1027" s="22"/>
      <c r="B1027" s="51"/>
      <c r="I1027" s="22"/>
      <c r="J1027" s="22"/>
    </row>
    <row r="1028" spans="1:10" s="21" customFormat="1">
      <c r="A1028" s="22"/>
      <c r="B1028" s="51"/>
      <c r="I1028" s="22"/>
      <c r="J1028" s="22"/>
    </row>
    <row r="1029" spans="1:10" s="21" customFormat="1">
      <c r="A1029" s="22"/>
      <c r="B1029" s="51"/>
      <c r="I1029" s="22"/>
      <c r="J1029" s="22"/>
    </row>
    <row r="1030" spans="1:10" s="21" customFormat="1">
      <c r="A1030" s="22"/>
      <c r="B1030" s="51"/>
      <c r="I1030" s="22"/>
      <c r="J1030" s="22"/>
    </row>
    <row r="1031" spans="1:10" s="21" customFormat="1">
      <c r="A1031" s="22"/>
      <c r="B1031" s="51"/>
      <c r="I1031" s="22"/>
      <c r="J1031" s="22"/>
    </row>
    <row r="1032" spans="1:10" s="21" customFormat="1">
      <c r="A1032" s="22"/>
      <c r="B1032" s="51"/>
      <c r="I1032" s="22"/>
      <c r="J1032" s="22"/>
    </row>
    <row r="1033" spans="1:10" s="21" customFormat="1">
      <c r="A1033" s="22"/>
      <c r="B1033" s="51"/>
      <c r="I1033" s="22"/>
      <c r="J1033" s="22"/>
    </row>
    <row r="1034" spans="1:10" s="21" customFormat="1">
      <c r="A1034" s="22"/>
      <c r="B1034" s="51"/>
      <c r="I1034" s="22"/>
      <c r="J1034" s="22"/>
    </row>
    <row r="1035" spans="1:10" s="21" customFormat="1">
      <c r="A1035" s="22"/>
      <c r="B1035" s="51"/>
      <c r="I1035" s="22"/>
      <c r="J1035" s="22"/>
    </row>
    <row r="1036" spans="1:10" s="21" customFormat="1">
      <c r="A1036" s="22"/>
      <c r="B1036" s="51"/>
      <c r="I1036" s="22"/>
      <c r="J1036" s="22"/>
    </row>
    <row r="1037" spans="1:10" s="21" customFormat="1">
      <c r="A1037" s="22"/>
      <c r="B1037" s="51"/>
      <c r="I1037" s="22"/>
      <c r="J1037" s="22"/>
    </row>
    <row r="1038" spans="1:10" s="21" customFormat="1">
      <c r="A1038" s="22"/>
      <c r="B1038" s="51"/>
      <c r="I1038" s="22"/>
      <c r="J1038" s="22"/>
    </row>
    <row r="1039" spans="1:10" s="21" customFormat="1">
      <c r="A1039" s="22"/>
      <c r="B1039" s="51"/>
      <c r="I1039" s="22"/>
      <c r="J1039" s="22"/>
    </row>
    <row r="1040" spans="1:10" s="21" customFormat="1">
      <c r="A1040" s="22"/>
      <c r="B1040" s="51"/>
      <c r="I1040" s="22"/>
      <c r="J1040" s="22"/>
    </row>
    <row r="1041" spans="1:10" s="21" customFormat="1">
      <c r="A1041" s="22"/>
      <c r="B1041" s="51"/>
      <c r="I1041" s="22"/>
      <c r="J1041" s="22"/>
    </row>
    <row r="1042" spans="1:10" s="21" customFormat="1">
      <c r="A1042" s="22"/>
      <c r="B1042" s="51"/>
      <c r="I1042" s="22"/>
      <c r="J1042" s="22"/>
    </row>
    <row r="1043" spans="1:10" s="21" customFormat="1">
      <c r="A1043" s="22"/>
      <c r="B1043" s="51"/>
      <c r="I1043" s="22"/>
      <c r="J1043" s="22"/>
    </row>
    <row r="1044" spans="1:10" s="21" customFormat="1">
      <c r="A1044" s="22"/>
      <c r="B1044" s="51"/>
      <c r="I1044" s="22"/>
      <c r="J1044" s="22"/>
    </row>
    <row r="1045" spans="1:10" s="21" customFormat="1">
      <c r="A1045" s="22"/>
      <c r="B1045" s="51"/>
      <c r="I1045" s="22"/>
      <c r="J1045" s="22"/>
    </row>
    <row r="1046" spans="1:10" s="21" customFormat="1">
      <c r="A1046" s="22"/>
      <c r="B1046" s="51"/>
      <c r="I1046" s="22"/>
      <c r="J1046" s="22"/>
    </row>
    <row r="1047" spans="1:10" s="21" customFormat="1">
      <c r="A1047" s="22"/>
      <c r="B1047" s="51"/>
      <c r="I1047" s="22"/>
      <c r="J1047" s="22"/>
    </row>
    <row r="1048" spans="1:10" s="21" customFormat="1">
      <c r="A1048" s="22"/>
      <c r="B1048" s="51"/>
      <c r="I1048" s="22"/>
      <c r="J1048" s="22"/>
    </row>
    <row r="1049" spans="1:10" s="21" customFormat="1">
      <c r="A1049" s="22"/>
      <c r="B1049" s="51"/>
      <c r="I1049" s="22"/>
      <c r="J1049" s="22"/>
    </row>
    <row r="1050" spans="1:10" s="21" customFormat="1">
      <c r="A1050" s="22"/>
      <c r="B1050" s="51"/>
      <c r="I1050" s="22"/>
      <c r="J1050" s="22"/>
    </row>
    <row r="1051" spans="1:10" s="21" customFormat="1">
      <c r="A1051" s="22"/>
      <c r="B1051" s="51"/>
      <c r="I1051" s="22"/>
      <c r="J1051" s="22"/>
    </row>
    <row r="1052" spans="1:10" s="21" customFormat="1">
      <c r="A1052" s="22"/>
      <c r="B1052" s="51"/>
      <c r="I1052" s="22"/>
      <c r="J1052" s="22"/>
    </row>
    <row r="1053" spans="1:10" s="21" customFormat="1">
      <c r="A1053" s="22"/>
      <c r="B1053" s="51"/>
      <c r="I1053" s="22"/>
      <c r="J1053" s="22"/>
    </row>
    <row r="1054" spans="1:10" s="21" customFormat="1">
      <c r="A1054" s="22"/>
      <c r="B1054" s="51"/>
      <c r="I1054" s="22"/>
      <c r="J1054" s="22"/>
    </row>
    <row r="1055" spans="1:10" s="21" customFormat="1">
      <c r="A1055" s="22"/>
      <c r="B1055" s="51"/>
      <c r="I1055" s="22"/>
      <c r="J1055" s="22"/>
    </row>
    <row r="1056" spans="1:10" s="21" customFormat="1">
      <c r="A1056" s="22"/>
      <c r="B1056" s="51"/>
      <c r="I1056" s="22"/>
      <c r="J1056" s="22"/>
    </row>
    <row r="1057" spans="1:10" s="21" customFormat="1">
      <c r="A1057" s="22"/>
      <c r="B1057" s="51"/>
      <c r="I1057" s="22"/>
      <c r="J1057" s="22"/>
    </row>
    <row r="1058" spans="1:10" s="21" customFormat="1">
      <c r="A1058" s="22"/>
      <c r="B1058" s="51"/>
      <c r="I1058" s="22"/>
      <c r="J1058" s="22"/>
    </row>
    <row r="1059" spans="1:10" s="21" customFormat="1">
      <c r="A1059" s="22"/>
      <c r="B1059" s="51"/>
      <c r="I1059" s="22"/>
      <c r="J1059" s="22"/>
    </row>
    <row r="1060" spans="1:10" s="21" customFormat="1">
      <c r="A1060" s="22"/>
      <c r="B1060" s="51"/>
      <c r="I1060" s="22"/>
      <c r="J1060" s="22"/>
    </row>
    <row r="1061" spans="1:10" s="21" customFormat="1">
      <c r="A1061" s="22"/>
      <c r="B1061" s="51"/>
      <c r="I1061" s="22"/>
      <c r="J1061" s="22"/>
    </row>
    <row r="1062" spans="1:10" s="21" customFormat="1">
      <c r="A1062" s="22"/>
      <c r="B1062" s="51"/>
      <c r="I1062" s="22"/>
      <c r="J1062" s="22"/>
    </row>
    <row r="1063" spans="1:10" s="21" customFormat="1">
      <c r="A1063" s="22"/>
      <c r="B1063" s="51"/>
      <c r="I1063" s="22"/>
      <c r="J1063" s="22"/>
    </row>
    <row r="1064" spans="1:10" s="21" customFormat="1">
      <c r="A1064" s="22"/>
      <c r="B1064" s="51"/>
      <c r="I1064" s="22"/>
      <c r="J1064" s="22"/>
    </row>
    <row r="1065" spans="1:10" s="21" customFormat="1">
      <c r="A1065" s="22"/>
      <c r="B1065" s="51"/>
      <c r="I1065" s="22"/>
      <c r="J1065" s="22"/>
    </row>
    <row r="1066" spans="1:10" s="21" customFormat="1">
      <c r="A1066" s="22"/>
      <c r="B1066" s="51"/>
      <c r="I1066" s="22"/>
      <c r="J1066" s="22"/>
    </row>
    <row r="1067" spans="1:10" s="21" customFormat="1">
      <c r="A1067" s="22"/>
      <c r="B1067" s="51"/>
      <c r="I1067" s="22"/>
      <c r="J1067" s="22"/>
    </row>
    <row r="1068" spans="1:10" s="21" customFormat="1">
      <c r="A1068" s="22"/>
      <c r="B1068" s="51"/>
      <c r="I1068" s="22"/>
      <c r="J1068" s="22"/>
    </row>
    <row r="1069" spans="1:10" s="21" customFormat="1">
      <c r="A1069" s="22"/>
      <c r="B1069" s="51"/>
      <c r="I1069" s="22"/>
      <c r="J1069" s="22"/>
    </row>
    <row r="1070" spans="1:10" s="21" customFormat="1">
      <c r="A1070" s="22"/>
      <c r="B1070" s="51"/>
      <c r="I1070" s="22"/>
      <c r="J1070" s="22"/>
    </row>
    <row r="1071" spans="1:10" s="21" customFormat="1">
      <c r="A1071" s="22"/>
      <c r="B1071" s="51"/>
      <c r="I1071" s="22"/>
      <c r="J1071" s="22"/>
    </row>
    <row r="1072" spans="1:10" s="21" customFormat="1">
      <c r="A1072" s="22"/>
      <c r="B1072" s="51"/>
      <c r="I1072" s="22"/>
      <c r="J1072" s="22"/>
    </row>
    <row r="1073" spans="1:10" s="21" customFormat="1">
      <c r="A1073" s="22"/>
      <c r="B1073" s="51"/>
      <c r="I1073" s="22"/>
      <c r="J1073" s="22"/>
    </row>
    <row r="1074" spans="1:10" s="21" customFormat="1">
      <c r="A1074" s="22"/>
      <c r="B1074" s="51"/>
      <c r="I1074" s="22"/>
      <c r="J1074" s="22"/>
    </row>
    <row r="1075" spans="1:10" s="21" customFormat="1">
      <c r="A1075" s="22"/>
      <c r="B1075" s="51"/>
      <c r="I1075" s="22"/>
      <c r="J1075" s="22"/>
    </row>
    <row r="1076" spans="1:10" s="21" customFormat="1">
      <c r="A1076" s="22"/>
      <c r="B1076" s="51"/>
      <c r="I1076" s="22"/>
      <c r="J1076" s="22"/>
    </row>
    <row r="1077" spans="1:10" s="21" customFormat="1">
      <c r="A1077" s="22"/>
      <c r="B1077" s="51"/>
      <c r="I1077" s="22"/>
      <c r="J1077" s="22"/>
    </row>
    <row r="1078" spans="1:10" s="21" customFormat="1">
      <c r="A1078" s="22"/>
      <c r="B1078" s="51"/>
      <c r="I1078" s="22"/>
      <c r="J1078" s="22"/>
    </row>
    <row r="1079" spans="1:10" s="21" customFormat="1">
      <c r="A1079" s="22"/>
      <c r="B1079" s="51"/>
      <c r="I1079" s="22"/>
      <c r="J1079" s="22"/>
    </row>
    <row r="1080" spans="1:10" s="21" customFormat="1">
      <c r="A1080" s="22"/>
      <c r="B1080" s="51"/>
      <c r="I1080" s="22"/>
      <c r="J1080" s="22"/>
    </row>
    <row r="1081" spans="1:10" s="21" customFormat="1">
      <c r="A1081" s="22"/>
      <c r="B1081" s="51"/>
      <c r="I1081" s="22"/>
      <c r="J1081" s="22"/>
    </row>
    <row r="1082" spans="1:10" s="21" customFormat="1">
      <c r="A1082" s="22"/>
      <c r="B1082" s="51"/>
      <c r="I1082" s="22"/>
      <c r="J1082" s="22"/>
    </row>
    <row r="1083" spans="1:10" s="21" customFormat="1">
      <c r="A1083" s="22"/>
      <c r="B1083" s="51"/>
      <c r="I1083" s="22"/>
      <c r="J1083" s="22"/>
    </row>
    <row r="1084" spans="1:10" s="21" customFormat="1">
      <c r="A1084" s="22"/>
      <c r="B1084" s="51"/>
      <c r="I1084" s="22"/>
      <c r="J1084" s="22"/>
    </row>
    <row r="1085" spans="1:10" s="21" customFormat="1">
      <c r="A1085" s="22"/>
      <c r="B1085" s="51"/>
      <c r="I1085" s="22"/>
      <c r="J1085" s="22"/>
    </row>
    <row r="1086" spans="1:10" s="21" customFormat="1">
      <c r="A1086" s="22"/>
      <c r="B1086" s="51"/>
      <c r="I1086" s="22"/>
      <c r="J1086" s="22"/>
    </row>
    <row r="1087" spans="1:10" s="21" customFormat="1">
      <c r="A1087" s="22"/>
      <c r="B1087" s="51"/>
      <c r="I1087" s="22"/>
      <c r="J1087" s="22"/>
    </row>
    <row r="1088" spans="1:10" s="21" customFormat="1">
      <c r="A1088" s="22"/>
      <c r="B1088" s="51"/>
      <c r="I1088" s="22"/>
      <c r="J1088" s="22"/>
    </row>
    <row r="1089" spans="1:10" s="21" customFormat="1">
      <c r="A1089" s="22"/>
      <c r="B1089" s="51"/>
      <c r="I1089" s="22"/>
      <c r="J1089" s="22"/>
    </row>
    <row r="1090" spans="1:10" s="21" customFormat="1">
      <c r="A1090" s="22"/>
      <c r="B1090" s="51"/>
      <c r="I1090" s="22"/>
      <c r="J1090" s="22"/>
    </row>
    <row r="1091" spans="1:10" s="21" customFormat="1">
      <c r="A1091" s="22"/>
      <c r="B1091" s="51"/>
      <c r="I1091" s="22"/>
      <c r="J1091" s="22"/>
    </row>
    <row r="1092" spans="1:10" s="21" customFormat="1">
      <c r="A1092" s="22"/>
      <c r="B1092" s="51"/>
      <c r="I1092" s="22"/>
      <c r="J1092" s="22"/>
    </row>
    <row r="1093" spans="1:10" s="21" customFormat="1">
      <c r="A1093" s="22"/>
      <c r="B1093" s="51"/>
      <c r="I1093" s="22"/>
      <c r="J1093" s="22"/>
    </row>
    <row r="1094" spans="1:10" s="21" customFormat="1">
      <c r="A1094" s="22"/>
      <c r="B1094" s="51"/>
      <c r="I1094" s="22"/>
      <c r="J1094" s="22"/>
    </row>
    <row r="1095" spans="1:10" s="21" customFormat="1">
      <c r="A1095" s="22"/>
      <c r="B1095" s="51"/>
      <c r="I1095" s="22"/>
      <c r="J1095" s="22"/>
    </row>
    <row r="1096" spans="1:10" s="21" customFormat="1">
      <c r="A1096" s="22"/>
      <c r="B1096" s="51"/>
      <c r="I1096" s="22"/>
      <c r="J1096" s="22"/>
    </row>
    <row r="1097" spans="1:10" s="21" customFormat="1">
      <c r="A1097" s="22"/>
      <c r="B1097" s="51"/>
      <c r="I1097" s="22"/>
      <c r="J1097" s="22"/>
    </row>
    <row r="1098" spans="1:10" s="21" customFormat="1">
      <c r="A1098" s="22"/>
      <c r="B1098" s="51"/>
      <c r="I1098" s="22"/>
      <c r="J1098" s="22"/>
    </row>
    <row r="1099" spans="1:10" s="21" customFormat="1">
      <c r="A1099" s="22"/>
      <c r="B1099" s="51"/>
      <c r="I1099" s="22"/>
      <c r="J1099" s="22"/>
    </row>
    <row r="1100" spans="1:10" s="21" customFormat="1">
      <c r="A1100" s="22"/>
      <c r="B1100" s="51"/>
      <c r="I1100" s="22"/>
      <c r="J1100" s="22"/>
    </row>
    <row r="1101" spans="1:10" s="21" customFormat="1">
      <c r="A1101" s="22"/>
      <c r="B1101" s="51"/>
      <c r="I1101" s="22"/>
      <c r="J1101" s="22"/>
    </row>
    <row r="1102" spans="1:10" s="21" customFormat="1">
      <c r="A1102" s="22"/>
      <c r="B1102" s="51"/>
      <c r="I1102" s="22"/>
      <c r="J1102" s="22"/>
    </row>
    <row r="1103" spans="1:10" s="21" customFormat="1">
      <c r="A1103" s="22"/>
      <c r="B1103" s="51"/>
      <c r="I1103" s="22"/>
      <c r="J1103" s="22"/>
    </row>
    <row r="1104" spans="1:10" s="21" customFormat="1">
      <c r="A1104" s="22"/>
      <c r="B1104" s="51"/>
      <c r="I1104" s="22"/>
      <c r="J1104" s="22"/>
    </row>
    <row r="1105" spans="1:10" s="21" customFormat="1">
      <c r="A1105" s="22"/>
      <c r="B1105" s="51"/>
      <c r="I1105" s="22"/>
      <c r="J1105" s="22"/>
    </row>
    <row r="1106" spans="1:10" s="21" customFormat="1">
      <c r="A1106" s="22"/>
      <c r="B1106" s="51"/>
      <c r="I1106" s="22"/>
      <c r="J1106" s="22"/>
    </row>
    <row r="1107" spans="1:10" s="21" customFormat="1">
      <c r="A1107" s="22"/>
      <c r="B1107" s="51"/>
      <c r="I1107" s="22"/>
      <c r="J1107" s="22"/>
    </row>
    <row r="1108" spans="1:10" s="21" customFormat="1">
      <c r="A1108" s="22"/>
      <c r="B1108" s="51"/>
      <c r="I1108" s="22"/>
      <c r="J1108" s="22"/>
    </row>
    <row r="1109" spans="1:10" s="21" customFormat="1">
      <c r="A1109" s="22"/>
      <c r="B1109" s="51"/>
      <c r="I1109" s="22"/>
      <c r="J1109" s="22"/>
    </row>
    <row r="1110" spans="1:10" s="21" customFormat="1">
      <c r="A1110" s="22"/>
      <c r="B1110" s="51"/>
      <c r="I1110" s="22"/>
      <c r="J1110" s="22"/>
    </row>
    <row r="1111" spans="1:10" s="21" customFormat="1">
      <c r="A1111" s="22"/>
      <c r="B1111" s="51"/>
      <c r="I1111" s="22"/>
      <c r="J1111" s="22"/>
    </row>
    <row r="1112" spans="1:10" s="21" customFormat="1">
      <c r="A1112" s="22"/>
      <c r="B1112" s="51"/>
      <c r="I1112" s="22"/>
      <c r="J1112" s="22"/>
    </row>
    <row r="1113" spans="1:10" s="21" customFormat="1">
      <c r="A1113" s="22"/>
      <c r="B1113" s="51"/>
      <c r="I1113" s="22"/>
      <c r="J1113" s="22"/>
    </row>
    <row r="1114" spans="1:10" s="21" customFormat="1">
      <c r="A1114" s="22"/>
      <c r="B1114" s="51"/>
      <c r="I1114" s="22"/>
      <c r="J1114" s="22"/>
    </row>
    <row r="1115" spans="1:10" s="21" customFormat="1">
      <c r="A1115" s="22"/>
      <c r="B1115" s="51"/>
      <c r="I1115" s="22"/>
      <c r="J1115" s="22"/>
    </row>
    <row r="1116" spans="1:10" s="21" customFormat="1">
      <c r="A1116" s="22"/>
      <c r="B1116" s="51"/>
      <c r="I1116" s="22"/>
      <c r="J1116" s="22"/>
    </row>
    <row r="1117" spans="1:10" s="21" customFormat="1">
      <c r="A1117" s="22"/>
      <c r="B1117" s="51"/>
      <c r="I1117" s="22"/>
      <c r="J1117" s="22"/>
    </row>
    <row r="1118" spans="1:10" s="21" customFormat="1">
      <c r="A1118" s="22"/>
      <c r="B1118" s="51"/>
      <c r="I1118" s="22"/>
      <c r="J1118" s="22"/>
    </row>
    <row r="1119" spans="1:10" s="21" customFormat="1">
      <c r="A1119" s="22"/>
      <c r="B1119" s="51"/>
      <c r="I1119" s="22"/>
      <c r="J1119" s="22"/>
    </row>
    <row r="1120" spans="1:10" s="21" customFormat="1">
      <c r="A1120" s="22"/>
      <c r="B1120" s="51"/>
      <c r="I1120" s="22"/>
      <c r="J1120" s="22"/>
    </row>
    <row r="1121" spans="1:10" s="21" customFormat="1">
      <c r="A1121" s="22"/>
      <c r="B1121" s="51"/>
      <c r="I1121" s="22"/>
      <c r="J1121" s="22"/>
    </row>
    <row r="1122" spans="1:10" s="21" customFormat="1">
      <c r="A1122" s="22"/>
      <c r="B1122" s="51"/>
      <c r="I1122" s="22"/>
      <c r="J1122" s="22"/>
    </row>
    <row r="1123" spans="1:10" s="21" customFormat="1">
      <c r="A1123" s="22"/>
      <c r="B1123" s="51"/>
      <c r="I1123" s="22"/>
      <c r="J1123" s="22"/>
    </row>
    <row r="1124" spans="1:10" s="21" customFormat="1">
      <c r="A1124" s="22"/>
      <c r="B1124" s="51"/>
      <c r="I1124" s="22"/>
      <c r="J1124" s="22"/>
    </row>
    <row r="1125" spans="1:10" s="21" customFormat="1">
      <c r="A1125" s="22"/>
      <c r="B1125" s="51"/>
      <c r="I1125" s="22"/>
      <c r="J1125" s="22"/>
    </row>
    <row r="1126" spans="1:10" s="21" customFormat="1">
      <c r="A1126" s="22"/>
      <c r="B1126" s="51"/>
      <c r="I1126" s="22"/>
      <c r="J1126" s="22"/>
    </row>
    <row r="1127" spans="1:10" s="21" customFormat="1">
      <c r="A1127" s="22"/>
      <c r="B1127" s="51"/>
      <c r="I1127" s="22"/>
      <c r="J1127" s="22"/>
    </row>
    <row r="1128" spans="1:10" s="21" customFormat="1">
      <c r="A1128" s="22"/>
      <c r="B1128" s="51"/>
      <c r="I1128" s="22"/>
      <c r="J1128" s="22"/>
    </row>
    <row r="1129" spans="1:10" s="21" customFormat="1">
      <c r="A1129" s="22"/>
      <c r="B1129" s="51"/>
      <c r="I1129" s="22"/>
      <c r="J1129" s="22"/>
    </row>
    <row r="1130" spans="1:10" s="21" customFormat="1">
      <c r="A1130" s="22"/>
      <c r="B1130" s="51"/>
      <c r="I1130" s="22"/>
      <c r="J1130" s="22"/>
    </row>
    <row r="1131" spans="1:10" s="21" customFormat="1">
      <c r="A1131" s="22"/>
      <c r="B1131" s="51"/>
      <c r="I1131" s="22"/>
      <c r="J1131" s="22"/>
    </row>
    <row r="1132" spans="1:10" s="21" customFormat="1">
      <c r="A1132" s="22"/>
      <c r="B1132" s="51"/>
      <c r="I1132" s="22"/>
      <c r="J1132" s="22"/>
    </row>
    <row r="1133" spans="1:10" s="21" customFormat="1">
      <c r="A1133" s="22"/>
      <c r="B1133" s="51"/>
      <c r="I1133" s="22"/>
      <c r="J1133" s="22"/>
    </row>
    <row r="1134" spans="1:10" s="21" customFormat="1">
      <c r="A1134" s="22"/>
      <c r="B1134" s="51"/>
      <c r="I1134" s="22"/>
      <c r="J1134" s="22"/>
    </row>
    <row r="1135" spans="1:10" s="21" customFormat="1">
      <c r="A1135" s="22"/>
      <c r="B1135" s="51"/>
      <c r="I1135" s="22"/>
      <c r="J1135" s="22"/>
    </row>
    <row r="1136" spans="1:10" s="21" customFormat="1">
      <c r="A1136" s="22"/>
      <c r="B1136" s="51"/>
      <c r="I1136" s="22"/>
      <c r="J1136" s="22"/>
    </row>
    <row r="1137" spans="1:10" s="21" customFormat="1">
      <c r="A1137" s="22"/>
      <c r="B1137" s="51"/>
      <c r="I1137" s="22"/>
      <c r="J1137" s="22"/>
    </row>
    <row r="1138" spans="1:10" s="21" customFormat="1">
      <c r="A1138" s="22"/>
      <c r="B1138" s="51"/>
      <c r="I1138" s="22"/>
      <c r="J1138" s="22"/>
    </row>
    <row r="1139" spans="1:10" s="21" customFormat="1">
      <c r="A1139" s="22"/>
      <c r="B1139" s="51"/>
      <c r="I1139" s="22"/>
      <c r="J1139" s="22"/>
    </row>
    <row r="1140" spans="1:10" s="21" customFormat="1">
      <c r="A1140" s="22"/>
      <c r="B1140" s="51"/>
      <c r="I1140" s="22"/>
      <c r="J1140" s="22"/>
    </row>
    <row r="1141" spans="1:10" s="21" customFormat="1">
      <c r="A1141" s="22"/>
      <c r="B1141" s="51"/>
      <c r="I1141" s="22"/>
      <c r="J1141" s="22"/>
    </row>
    <row r="1142" spans="1:10" s="21" customFormat="1">
      <c r="A1142" s="22"/>
      <c r="B1142" s="51"/>
      <c r="I1142" s="22"/>
      <c r="J1142" s="22"/>
    </row>
    <row r="1143" spans="1:10" s="21" customFormat="1">
      <c r="A1143" s="22"/>
      <c r="B1143" s="51"/>
      <c r="I1143" s="22"/>
      <c r="J1143" s="22"/>
    </row>
    <row r="1144" spans="1:10" s="21" customFormat="1">
      <c r="A1144" s="22"/>
      <c r="B1144" s="51"/>
      <c r="I1144" s="22"/>
      <c r="J1144" s="22"/>
    </row>
    <row r="1145" spans="1:10" s="21" customFormat="1">
      <c r="A1145" s="22"/>
      <c r="B1145" s="51"/>
      <c r="I1145" s="22"/>
      <c r="J1145" s="22"/>
    </row>
    <row r="1146" spans="1:10" s="21" customFormat="1">
      <c r="A1146" s="22"/>
      <c r="B1146" s="51"/>
      <c r="I1146" s="22"/>
      <c r="J1146" s="22"/>
    </row>
    <row r="1147" spans="1:10" s="21" customFormat="1">
      <c r="A1147" s="22"/>
      <c r="B1147" s="51"/>
      <c r="I1147" s="22"/>
      <c r="J1147" s="22"/>
    </row>
    <row r="1148" spans="1:10" s="21" customFormat="1">
      <c r="A1148" s="22"/>
      <c r="B1148" s="51"/>
      <c r="I1148" s="22"/>
      <c r="J1148" s="22"/>
    </row>
    <row r="1149" spans="1:10" s="21" customFormat="1">
      <c r="A1149" s="22"/>
      <c r="B1149" s="51"/>
      <c r="I1149" s="22"/>
      <c r="J1149" s="22"/>
    </row>
    <row r="1150" spans="1:10" s="21" customFormat="1">
      <c r="A1150" s="22"/>
      <c r="B1150" s="51"/>
      <c r="I1150" s="22"/>
      <c r="J1150" s="22"/>
    </row>
    <row r="1151" spans="1:10" s="21" customFormat="1">
      <c r="A1151" s="22"/>
      <c r="B1151" s="51"/>
      <c r="I1151" s="22"/>
      <c r="J1151" s="22"/>
    </row>
    <row r="1152" spans="1:10" s="21" customFormat="1">
      <c r="A1152" s="22"/>
      <c r="B1152" s="51"/>
      <c r="I1152" s="22"/>
      <c r="J1152" s="22"/>
    </row>
    <row r="1153" spans="1:10" s="21" customFormat="1">
      <c r="A1153" s="22"/>
      <c r="B1153" s="51"/>
      <c r="I1153" s="22"/>
      <c r="J1153" s="22"/>
    </row>
    <row r="1154" spans="1:10" s="21" customFormat="1">
      <c r="A1154" s="22"/>
      <c r="B1154" s="51"/>
      <c r="I1154" s="22"/>
      <c r="J1154" s="22"/>
    </row>
    <row r="1155" spans="1:10" s="21" customFormat="1">
      <c r="A1155" s="22"/>
      <c r="B1155" s="51"/>
      <c r="I1155" s="22"/>
      <c r="J1155" s="22"/>
    </row>
    <row r="1156" spans="1:10" s="21" customFormat="1">
      <c r="A1156" s="22"/>
      <c r="B1156" s="51"/>
      <c r="I1156" s="22"/>
      <c r="J1156" s="22"/>
    </row>
    <row r="1157" spans="1:10" s="21" customFormat="1">
      <c r="A1157" s="22"/>
      <c r="B1157" s="51"/>
      <c r="I1157" s="22"/>
      <c r="J1157" s="22"/>
    </row>
    <row r="1158" spans="1:10" s="21" customFormat="1">
      <c r="A1158" s="22"/>
      <c r="B1158" s="51"/>
      <c r="I1158" s="22"/>
      <c r="J1158" s="22"/>
    </row>
    <row r="1159" spans="1:10" s="21" customFormat="1">
      <c r="A1159" s="22"/>
      <c r="B1159" s="51"/>
      <c r="I1159" s="22"/>
      <c r="J1159" s="22"/>
    </row>
    <row r="1160" spans="1:10" s="21" customFormat="1">
      <c r="A1160" s="22"/>
      <c r="B1160" s="51"/>
      <c r="I1160" s="22"/>
      <c r="J1160" s="22"/>
    </row>
    <row r="1161" spans="1:10" s="21" customFormat="1">
      <c r="A1161" s="22"/>
      <c r="B1161" s="51"/>
      <c r="I1161" s="22"/>
      <c r="J1161" s="22"/>
    </row>
    <row r="1162" spans="1:10" s="21" customFormat="1">
      <c r="A1162" s="22"/>
      <c r="B1162" s="51"/>
      <c r="I1162" s="22"/>
      <c r="J1162" s="22"/>
    </row>
    <row r="1163" spans="1:10" s="21" customFormat="1">
      <c r="A1163" s="22"/>
      <c r="B1163" s="51"/>
      <c r="I1163" s="22"/>
      <c r="J1163" s="22"/>
    </row>
    <row r="1164" spans="1:10" s="21" customFormat="1">
      <c r="A1164" s="22"/>
      <c r="B1164" s="51"/>
      <c r="I1164" s="22"/>
      <c r="J1164" s="22"/>
    </row>
    <row r="1165" spans="1:10" s="21" customFormat="1">
      <c r="A1165" s="22"/>
      <c r="B1165" s="51"/>
      <c r="I1165" s="22"/>
      <c r="J1165" s="22"/>
    </row>
    <row r="1166" spans="1:10" s="21" customFormat="1">
      <c r="A1166" s="22"/>
      <c r="B1166" s="51"/>
      <c r="I1166" s="22"/>
      <c r="J1166" s="22"/>
    </row>
    <row r="1167" spans="1:10" s="21" customFormat="1">
      <c r="A1167" s="22"/>
      <c r="B1167" s="51"/>
      <c r="I1167" s="22"/>
      <c r="J1167" s="22"/>
    </row>
    <row r="1168" spans="1:10" s="21" customFormat="1">
      <c r="A1168" s="22"/>
      <c r="B1168" s="51"/>
      <c r="I1168" s="22"/>
      <c r="J1168" s="22"/>
    </row>
    <row r="1169" spans="1:10" s="21" customFormat="1">
      <c r="A1169" s="22"/>
      <c r="B1169" s="51"/>
      <c r="I1169" s="22"/>
      <c r="J1169" s="22"/>
    </row>
    <row r="1170" spans="1:10" s="21" customFormat="1">
      <c r="A1170" s="22"/>
      <c r="B1170" s="51"/>
      <c r="I1170" s="22"/>
      <c r="J1170" s="22"/>
    </row>
    <row r="1171" spans="1:10" s="21" customFormat="1">
      <c r="A1171" s="22"/>
      <c r="B1171" s="51"/>
      <c r="I1171" s="22"/>
      <c r="J1171" s="22"/>
    </row>
    <row r="1172" spans="1:10" s="21" customFormat="1">
      <c r="A1172" s="22"/>
      <c r="B1172" s="51"/>
      <c r="I1172" s="22"/>
      <c r="J1172" s="22"/>
    </row>
    <row r="1173" spans="1:10" s="21" customFormat="1">
      <c r="A1173" s="22"/>
      <c r="B1173" s="51"/>
      <c r="I1173" s="22"/>
      <c r="J1173" s="22"/>
    </row>
    <row r="1174" spans="1:10" s="21" customFormat="1">
      <c r="A1174" s="22"/>
      <c r="B1174" s="51"/>
      <c r="I1174" s="22"/>
      <c r="J1174" s="22"/>
    </row>
    <row r="1175" spans="1:10" s="21" customFormat="1">
      <c r="A1175" s="22"/>
      <c r="B1175" s="51"/>
      <c r="I1175" s="22"/>
      <c r="J1175" s="22"/>
    </row>
    <row r="1176" spans="1:10" s="21" customFormat="1">
      <c r="A1176" s="22"/>
      <c r="B1176" s="51"/>
      <c r="I1176" s="22"/>
      <c r="J1176" s="22"/>
    </row>
    <row r="1177" spans="1:10" s="21" customFormat="1">
      <c r="A1177" s="22"/>
      <c r="B1177" s="51"/>
      <c r="I1177" s="22"/>
      <c r="J1177" s="22"/>
    </row>
    <row r="1178" spans="1:10" s="21" customFormat="1">
      <c r="A1178" s="22"/>
      <c r="B1178" s="51"/>
      <c r="I1178" s="22"/>
      <c r="J1178" s="22"/>
    </row>
    <row r="1179" spans="1:10" s="21" customFormat="1">
      <c r="A1179" s="22"/>
      <c r="B1179" s="51"/>
      <c r="I1179" s="22"/>
      <c r="J1179" s="22"/>
    </row>
    <row r="1180" spans="1:10" s="21" customFormat="1">
      <c r="A1180" s="22"/>
      <c r="B1180" s="51"/>
      <c r="I1180" s="22"/>
      <c r="J1180" s="22"/>
    </row>
    <row r="1181" spans="1:10" s="21" customFormat="1">
      <c r="A1181" s="22"/>
      <c r="B1181" s="51"/>
      <c r="I1181" s="22"/>
      <c r="J1181" s="22"/>
    </row>
    <row r="1182" spans="1:10" s="21" customFormat="1">
      <c r="A1182" s="22"/>
      <c r="B1182" s="51"/>
      <c r="I1182" s="22"/>
      <c r="J1182" s="22"/>
    </row>
    <row r="1183" spans="1:10" s="21" customFormat="1">
      <c r="A1183" s="22"/>
      <c r="B1183" s="51"/>
      <c r="I1183" s="22"/>
      <c r="J1183" s="22"/>
    </row>
    <row r="1184" spans="1:10" s="21" customFormat="1">
      <c r="A1184" s="22"/>
      <c r="B1184" s="51"/>
      <c r="I1184" s="22"/>
      <c r="J1184" s="22"/>
    </row>
    <row r="1185" spans="1:10" s="21" customFormat="1">
      <c r="A1185" s="22"/>
      <c r="B1185" s="51"/>
      <c r="I1185" s="22"/>
      <c r="J1185" s="22"/>
    </row>
    <row r="1186" spans="1:10" s="21" customFormat="1">
      <c r="A1186" s="22"/>
      <c r="B1186" s="51"/>
      <c r="I1186" s="22"/>
      <c r="J1186" s="22"/>
    </row>
    <row r="1187" spans="1:10" s="21" customFormat="1">
      <c r="A1187" s="22"/>
      <c r="B1187" s="51"/>
      <c r="I1187" s="22"/>
      <c r="J1187" s="22"/>
    </row>
    <row r="1188" spans="1:10" s="21" customFormat="1">
      <c r="A1188" s="22"/>
      <c r="B1188" s="51"/>
      <c r="I1188" s="22"/>
      <c r="J1188" s="22"/>
    </row>
    <row r="1189" spans="1:10" s="21" customFormat="1">
      <c r="A1189" s="22"/>
      <c r="B1189" s="51"/>
      <c r="I1189" s="22"/>
      <c r="J1189" s="22"/>
    </row>
    <row r="1190" spans="1:10" s="21" customFormat="1">
      <c r="A1190" s="22"/>
      <c r="B1190" s="51"/>
      <c r="I1190" s="22"/>
      <c r="J1190" s="22"/>
    </row>
    <row r="1191" spans="1:10" s="21" customFormat="1">
      <c r="A1191" s="22"/>
      <c r="B1191" s="51"/>
      <c r="I1191" s="22"/>
      <c r="J1191" s="22"/>
    </row>
    <row r="1192" spans="1:10" s="21" customFormat="1">
      <c r="A1192" s="22"/>
      <c r="B1192" s="51"/>
      <c r="I1192" s="22"/>
      <c r="J1192" s="22"/>
    </row>
    <row r="1193" spans="1:10" s="21" customFormat="1">
      <c r="A1193" s="22"/>
      <c r="B1193" s="51"/>
      <c r="I1193" s="22"/>
      <c r="J1193" s="22"/>
    </row>
    <row r="1194" spans="1:10" s="21" customFormat="1">
      <c r="A1194" s="22"/>
      <c r="B1194" s="51"/>
      <c r="I1194" s="22"/>
      <c r="J1194" s="22"/>
    </row>
    <row r="1195" spans="1:10" s="21" customFormat="1">
      <c r="A1195" s="22"/>
      <c r="B1195" s="51"/>
      <c r="I1195" s="22"/>
      <c r="J1195" s="22"/>
    </row>
    <row r="1196" spans="1:10" s="21" customFormat="1">
      <c r="A1196" s="22"/>
      <c r="B1196" s="51"/>
      <c r="I1196" s="22"/>
      <c r="J1196" s="22"/>
    </row>
    <row r="1197" spans="1:10" s="21" customFormat="1">
      <c r="A1197" s="22"/>
      <c r="B1197" s="51"/>
      <c r="I1197" s="22"/>
      <c r="J1197" s="22"/>
    </row>
    <row r="1198" spans="1:10" s="21" customFormat="1">
      <c r="A1198" s="22"/>
      <c r="B1198" s="51"/>
      <c r="I1198" s="22"/>
      <c r="J1198" s="22"/>
    </row>
    <row r="1199" spans="1:10" s="21" customFormat="1">
      <c r="A1199" s="22"/>
      <c r="B1199" s="51"/>
      <c r="I1199" s="22"/>
      <c r="J1199" s="22"/>
    </row>
    <row r="1200" spans="1:10" s="21" customFormat="1">
      <c r="A1200" s="22"/>
      <c r="B1200" s="51"/>
      <c r="I1200" s="22"/>
      <c r="J1200" s="22"/>
    </row>
    <row r="1201" spans="1:10" s="21" customFormat="1">
      <c r="A1201" s="22"/>
      <c r="B1201" s="51"/>
      <c r="I1201" s="22"/>
      <c r="J1201" s="22"/>
    </row>
    <row r="1202" spans="1:10" s="21" customFormat="1">
      <c r="A1202" s="22"/>
      <c r="B1202" s="51"/>
      <c r="I1202" s="22"/>
      <c r="J1202" s="22"/>
    </row>
    <row r="1203" spans="1:10" s="21" customFormat="1">
      <c r="A1203" s="22"/>
      <c r="B1203" s="51"/>
      <c r="I1203" s="22"/>
      <c r="J1203" s="22"/>
    </row>
    <row r="1204" spans="1:10" s="21" customFormat="1">
      <c r="A1204" s="22"/>
      <c r="B1204" s="51"/>
      <c r="I1204" s="22"/>
      <c r="J1204" s="22"/>
    </row>
    <row r="1205" spans="1:10" s="21" customFormat="1">
      <c r="A1205" s="22"/>
      <c r="B1205" s="51"/>
      <c r="I1205" s="22"/>
      <c r="J1205" s="22"/>
    </row>
    <row r="1206" spans="1:10" s="21" customFormat="1">
      <c r="A1206" s="22"/>
      <c r="B1206" s="51"/>
      <c r="I1206" s="22"/>
      <c r="J1206" s="22"/>
    </row>
    <row r="1207" spans="1:10" s="21" customFormat="1">
      <c r="A1207" s="22"/>
      <c r="B1207" s="51"/>
      <c r="I1207" s="22"/>
      <c r="J1207" s="22"/>
    </row>
    <row r="1208" spans="1:10" s="21" customFormat="1">
      <c r="A1208" s="22"/>
      <c r="B1208" s="51"/>
      <c r="I1208" s="22"/>
      <c r="J1208" s="22"/>
    </row>
    <row r="1209" spans="1:10" s="21" customFormat="1">
      <c r="A1209" s="22"/>
      <c r="B1209" s="51"/>
      <c r="I1209" s="22"/>
      <c r="J1209" s="22"/>
    </row>
    <row r="1210" spans="1:10" s="21" customFormat="1">
      <c r="A1210" s="22"/>
      <c r="B1210" s="51"/>
      <c r="I1210" s="22"/>
      <c r="J1210" s="22"/>
    </row>
    <row r="1211" spans="1:10" s="21" customFormat="1">
      <c r="A1211" s="22"/>
      <c r="B1211" s="51"/>
      <c r="I1211" s="22"/>
      <c r="J1211" s="22"/>
    </row>
    <row r="1212" spans="1:10" s="21" customFormat="1">
      <c r="A1212" s="22"/>
      <c r="B1212" s="51"/>
      <c r="I1212" s="22"/>
      <c r="J1212" s="22"/>
    </row>
    <row r="1213" spans="1:10" s="21" customFormat="1">
      <c r="A1213" s="22"/>
      <c r="B1213" s="51"/>
      <c r="I1213" s="22"/>
      <c r="J1213" s="22"/>
    </row>
    <row r="1214" spans="1:10" s="21" customFormat="1">
      <c r="A1214" s="22"/>
      <c r="B1214" s="51"/>
      <c r="I1214" s="22"/>
      <c r="J1214" s="22"/>
    </row>
    <row r="1215" spans="1:10" s="21" customFormat="1">
      <c r="A1215" s="22"/>
      <c r="B1215" s="51"/>
      <c r="I1215" s="22"/>
      <c r="J1215" s="22"/>
    </row>
    <row r="1216" spans="1:10" s="21" customFormat="1">
      <c r="A1216" s="22"/>
      <c r="B1216" s="51"/>
      <c r="I1216" s="22"/>
      <c r="J1216" s="22"/>
    </row>
    <row r="1217" spans="1:10" s="21" customFormat="1">
      <c r="A1217" s="22"/>
      <c r="B1217" s="51"/>
      <c r="I1217" s="22"/>
      <c r="J1217" s="22"/>
    </row>
    <row r="1218" spans="1:10" s="21" customFormat="1">
      <c r="A1218" s="22"/>
      <c r="B1218" s="51"/>
      <c r="I1218" s="22"/>
      <c r="J1218" s="22"/>
    </row>
    <row r="1219" spans="1:10" s="21" customFormat="1">
      <c r="A1219" s="22"/>
      <c r="B1219" s="51"/>
      <c r="I1219" s="22"/>
      <c r="J1219" s="22"/>
    </row>
    <row r="1220" spans="1:10" s="21" customFormat="1">
      <c r="A1220" s="22"/>
      <c r="B1220" s="51"/>
      <c r="I1220" s="22"/>
      <c r="J1220" s="22"/>
    </row>
    <row r="1221" spans="1:10" s="21" customFormat="1">
      <c r="A1221" s="22"/>
      <c r="B1221" s="51"/>
      <c r="I1221" s="22"/>
      <c r="J1221" s="22"/>
    </row>
    <row r="1222" spans="1:10" s="21" customFormat="1">
      <c r="A1222" s="22"/>
      <c r="B1222" s="51"/>
      <c r="I1222" s="22"/>
      <c r="J1222" s="22"/>
    </row>
    <row r="1223" spans="1:10" s="21" customFormat="1">
      <c r="A1223" s="22"/>
      <c r="B1223" s="51"/>
      <c r="I1223" s="22"/>
      <c r="J1223" s="22"/>
    </row>
    <row r="1224" spans="1:10" s="21" customFormat="1">
      <c r="A1224" s="22"/>
      <c r="B1224" s="51"/>
      <c r="I1224" s="22"/>
      <c r="J1224" s="22"/>
    </row>
    <row r="1225" spans="1:10" s="21" customFormat="1">
      <c r="A1225" s="22"/>
      <c r="B1225" s="51"/>
      <c r="I1225" s="22"/>
      <c r="J1225" s="22"/>
    </row>
    <row r="1226" spans="1:10" s="21" customFormat="1">
      <c r="A1226" s="22"/>
      <c r="B1226" s="51"/>
      <c r="I1226" s="22"/>
      <c r="J1226" s="22"/>
    </row>
    <row r="1227" spans="1:10" s="21" customFormat="1">
      <c r="A1227" s="22"/>
      <c r="B1227" s="51"/>
      <c r="I1227" s="22"/>
      <c r="J1227" s="22"/>
    </row>
    <row r="1228" spans="1:10" s="21" customFormat="1">
      <c r="A1228" s="22"/>
      <c r="B1228" s="51"/>
      <c r="I1228" s="22"/>
      <c r="J1228" s="22"/>
    </row>
    <row r="1229" spans="1:10" s="21" customFormat="1">
      <c r="A1229" s="22"/>
      <c r="B1229" s="51"/>
      <c r="I1229" s="22"/>
      <c r="J1229" s="22"/>
    </row>
    <row r="1230" spans="1:10" s="21" customFormat="1">
      <c r="A1230" s="22"/>
      <c r="B1230" s="51"/>
      <c r="I1230" s="22"/>
      <c r="J1230" s="22"/>
    </row>
    <row r="1231" spans="1:10" s="21" customFormat="1">
      <c r="A1231" s="22"/>
      <c r="B1231" s="51"/>
      <c r="I1231" s="22"/>
      <c r="J1231" s="22"/>
    </row>
    <row r="1232" spans="1:10" s="21" customFormat="1">
      <c r="A1232" s="22"/>
      <c r="B1232" s="51"/>
      <c r="I1232" s="22"/>
      <c r="J1232" s="22"/>
    </row>
    <row r="1233" spans="1:10" s="21" customFormat="1">
      <c r="A1233" s="22"/>
      <c r="B1233" s="51"/>
      <c r="I1233" s="22"/>
      <c r="J1233" s="22"/>
    </row>
    <row r="1234" spans="1:10" s="21" customFormat="1">
      <c r="A1234" s="22"/>
      <c r="B1234" s="51"/>
      <c r="I1234" s="22"/>
      <c r="J1234" s="22"/>
    </row>
    <row r="1235" spans="1:10" s="21" customFormat="1">
      <c r="A1235" s="22"/>
      <c r="B1235" s="51"/>
      <c r="I1235" s="22"/>
      <c r="J1235" s="22"/>
    </row>
    <row r="1236" spans="1:10" s="21" customFormat="1">
      <c r="A1236" s="22"/>
      <c r="B1236" s="51"/>
      <c r="I1236" s="22"/>
      <c r="J1236" s="22"/>
    </row>
    <row r="1237" spans="1:10" s="21" customFormat="1">
      <c r="A1237" s="22"/>
      <c r="B1237" s="51"/>
      <c r="I1237" s="22"/>
      <c r="J1237" s="22"/>
    </row>
    <row r="1238" spans="1:10" s="21" customFormat="1">
      <c r="A1238" s="22"/>
      <c r="B1238" s="51"/>
      <c r="I1238" s="22"/>
      <c r="J1238" s="22"/>
    </row>
    <row r="1239" spans="1:10" s="21" customFormat="1">
      <c r="A1239" s="22"/>
      <c r="B1239" s="51"/>
      <c r="I1239" s="22"/>
      <c r="J1239" s="22"/>
    </row>
    <row r="1240" spans="1:10" s="21" customFormat="1">
      <c r="A1240" s="22"/>
      <c r="B1240" s="51"/>
      <c r="I1240" s="22"/>
      <c r="J1240" s="22"/>
    </row>
    <row r="1241" spans="1:10" s="21" customFormat="1">
      <c r="A1241" s="22"/>
      <c r="B1241" s="51"/>
      <c r="I1241" s="22"/>
      <c r="J1241" s="22"/>
    </row>
    <row r="1242" spans="1:10" s="21" customFormat="1">
      <c r="A1242" s="22"/>
      <c r="B1242" s="51"/>
      <c r="I1242" s="22"/>
      <c r="J1242" s="22"/>
    </row>
    <row r="1243" spans="1:10" s="21" customFormat="1">
      <c r="A1243" s="22"/>
      <c r="B1243" s="51"/>
      <c r="I1243" s="22"/>
      <c r="J1243" s="22"/>
    </row>
    <row r="1244" spans="1:10" s="21" customFormat="1">
      <c r="A1244" s="22"/>
      <c r="B1244" s="51"/>
      <c r="I1244" s="22"/>
      <c r="J1244" s="22"/>
    </row>
    <row r="1245" spans="1:10" s="21" customFormat="1">
      <c r="A1245" s="22"/>
      <c r="B1245" s="51"/>
      <c r="I1245" s="22"/>
      <c r="J1245" s="22"/>
    </row>
    <row r="1246" spans="1:10" s="21" customFormat="1">
      <c r="A1246" s="22"/>
      <c r="B1246" s="51"/>
      <c r="I1246" s="22"/>
      <c r="J1246" s="22"/>
    </row>
    <row r="1247" spans="1:10" s="21" customFormat="1">
      <c r="A1247" s="22"/>
      <c r="B1247" s="51"/>
      <c r="I1247" s="22"/>
      <c r="J1247" s="22"/>
    </row>
    <row r="1248" spans="1:10" s="21" customFormat="1">
      <c r="A1248" s="22"/>
      <c r="B1248" s="51"/>
      <c r="I1248" s="22"/>
      <c r="J1248" s="22"/>
    </row>
    <row r="1249" spans="1:10" s="21" customFormat="1">
      <c r="A1249" s="22"/>
      <c r="B1249" s="51"/>
      <c r="I1249" s="22"/>
      <c r="J1249" s="22"/>
    </row>
    <row r="1250" spans="1:10" s="21" customFormat="1">
      <c r="A1250" s="22"/>
      <c r="B1250" s="51"/>
      <c r="I1250" s="22"/>
      <c r="J1250" s="22"/>
    </row>
    <row r="1251" spans="1:10" s="21" customFormat="1">
      <c r="A1251" s="22"/>
      <c r="B1251" s="51"/>
      <c r="I1251" s="22"/>
      <c r="J1251" s="22"/>
    </row>
    <row r="1252" spans="1:10" s="21" customFormat="1">
      <c r="A1252" s="22"/>
      <c r="B1252" s="51"/>
      <c r="I1252" s="22"/>
      <c r="J1252" s="22"/>
    </row>
    <row r="1253" spans="1:10" s="21" customFormat="1">
      <c r="A1253" s="22"/>
      <c r="B1253" s="51"/>
      <c r="I1253" s="22"/>
      <c r="J1253" s="22"/>
    </row>
    <row r="1254" spans="1:10" s="21" customFormat="1">
      <c r="A1254" s="22"/>
      <c r="B1254" s="51"/>
      <c r="I1254" s="22"/>
      <c r="J1254" s="22"/>
    </row>
    <row r="1255" spans="1:10" s="21" customFormat="1">
      <c r="A1255" s="22"/>
      <c r="B1255" s="51"/>
      <c r="I1255" s="22"/>
      <c r="J1255" s="22"/>
    </row>
    <row r="1256" spans="1:10" s="21" customFormat="1">
      <c r="A1256" s="22"/>
      <c r="B1256" s="51"/>
      <c r="I1256" s="22"/>
      <c r="J1256" s="22"/>
    </row>
    <row r="1257" spans="1:10" s="21" customFormat="1">
      <c r="A1257" s="22"/>
      <c r="B1257" s="51"/>
      <c r="I1257" s="22"/>
      <c r="J1257" s="22"/>
    </row>
    <row r="1258" spans="1:10" s="21" customFormat="1">
      <c r="A1258" s="22"/>
      <c r="B1258" s="51"/>
      <c r="I1258" s="22"/>
      <c r="J1258" s="22"/>
    </row>
    <row r="1259" spans="1:10" s="21" customFormat="1">
      <c r="A1259" s="22"/>
      <c r="B1259" s="51"/>
      <c r="I1259" s="22"/>
      <c r="J1259" s="22"/>
    </row>
    <row r="1260" spans="1:10" s="21" customFormat="1">
      <c r="A1260" s="22"/>
      <c r="B1260" s="51"/>
      <c r="I1260" s="22"/>
      <c r="J1260" s="22"/>
    </row>
    <row r="1261" spans="1:10" s="21" customFormat="1">
      <c r="A1261" s="22"/>
      <c r="B1261" s="51"/>
      <c r="I1261" s="22"/>
      <c r="J1261" s="22"/>
    </row>
    <row r="1262" spans="1:10" s="21" customFormat="1">
      <c r="A1262" s="22"/>
      <c r="B1262" s="51"/>
      <c r="I1262" s="22"/>
      <c r="J1262" s="22"/>
    </row>
    <row r="1263" spans="1:10" s="21" customFormat="1">
      <c r="A1263" s="22"/>
      <c r="B1263" s="51"/>
      <c r="I1263" s="22"/>
      <c r="J1263" s="22"/>
    </row>
    <row r="1264" spans="1:10" s="21" customFormat="1">
      <c r="A1264" s="22"/>
      <c r="B1264" s="51"/>
      <c r="I1264" s="22"/>
      <c r="J1264" s="22"/>
    </row>
    <row r="1265" spans="1:10" s="21" customFormat="1">
      <c r="A1265" s="22"/>
      <c r="B1265" s="51"/>
      <c r="I1265" s="22"/>
      <c r="J1265" s="22"/>
    </row>
    <row r="1266" spans="1:10" s="21" customFormat="1">
      <c r="A1266" s="22"/>
      <c r="B1266" s="51"/>
      <c r="I1266" s="22"/>
      <c r="J1266" s="22"/>
    </row>
    <row r="1267" spans="1:10" s="21" customFormat="1">
      <c r="A1267" s="22"/>
      <c r="B1267" s="51"/>
      <c r="I1267" s="22"/>
      <c r="J1267" s="22"/>
    </row>
    <row r="1268" spans="1:10" s="21" customFormat="1">
      <c r="A1268" s="22"/>
      <c r="B1268" s="51"/>
      <c r="I1268" s="22"/>
      <c r="J1268" s="22"/>
    </row>
    <row r="1269" spans="1:10" s="21" customFormat="1">
      <c r="A1269" s="22"/>
      <c r="B1269" s="51"/>
      <c r="I1269" s="22"/>
      <c r="J1269" s="22"/>
    </row>
    <row r="1270" spans="1:10" s="21" customFormat="1">
      <c r="A1270" s="22"/>
      <c r="B1270" s="51"/>
      <c r="I1270" s="22"/>
      <c r="J1270" s="22"/>
    </row>
    <row r="1271" spans="1:10" s="21" customFormat="1">
      <c r="A1271" s="22"/>
      <c r="B1271" s="51"/>
      <c r="I1271" s="22"/>
      <c r="J1271" s="22"/>
    </row>
    <row r="1272" spans="1:10" s="21" customFormat="1">
      <c r="A1272" s="22"/>
      <c r="B1272" s="51"/>
      <c r="I1272" s="22"/>
      <c r="J1272" s="22"/>
    </row>
    <row r="1273" spans="1:10" s="21" customFormat="1">
      <c r="A1273" s="22"/>
      <c r="B1273" s="51"/>
      <c r="I1273" s="22"/>
      <c r="J1273" s="22"/>
    </row>
    <row r="1274" spans="1:10" s="21" customFormat="1">
      <c r="A1274" s="22"/>
      <c r="B1274" s="51"/>
      <c r="I1274" s="22"/>
      <c r="J1274" s="22"/>
    </row>
    <row r="1275" spans="1:10" s="21" customFormat="1">
      <c r="A1275" s="22"/>
      <c r="B1275" s="51"/>
      <c r="I1275" s="22"/>
      <c r="J1275" s="22"/>
    </row>
    <row r="1276" spans="1:10" s="21" customFormat="1">
      <c r="A1276" s="22"/>
      <c r="B1276" s="51"/>
      <c r="I1276" s="22"/>
      <c r="J1276" s="22"/>
    </row>
    <row r="1277" spans="1:10" s="21" customFormat="1">
      <c r="A1277" s="22"/>
      <c r="B1277" s="51"/>
      <c r="I1277" s="22"/>
      <c r="J1277" s="22"/>
    </row>
    <row r="1278" spans="1:10" s="21" customFormat="1">
      <c r="A1278" s="22"/>
      <c r="B1278" s="51"/>
      <c r="I1278" s="22"/>
      <c r="J1278" s="22"/>
    </row>
    <row r="1279" spans="1:10" s="21" customFormat="1">
      <c r="A1279" s="22"/>
      <c r="B1279" s="51"/>
      <c r="I1279" s="22"/>
      <c r="J1279" s="22"/>
    </row>
    <row r="1280" spans="1:10" s="21" customFormat="1">
      <c r="A1280" s="22"/>
      <c r="B1280" s="51"/>
      <c r="I1280" s="22"/>
      <c r="J1280" s="22"/>
    </row>
    <row r="1281" spans="1:10" s="21" customFormat="1">
      <c r="A1281" s="22"/>
      <c r="B1281" s="51"/>
      <c r="I1281" s="22"/>
      <c r="J1281" s="22"/>
    </row>
    <row r="1282" spans="1:10" s="21" customFormat="1">
      <c r="A1282" s="22"/>
      <c r="B1282" s="51"/>
      <c r="I1282" s="22"/>
      <c r="J1282" s="22"/>
    </row>
    <row r="1283" spans="1:10" s="21" customFormat="1">
      <c r="A1283" s="22"/>
      <c r="B1283" s="51"/>
      <c r="I1283" s="22"/>
      <c r="J1283" s="22"/>
    </row>
    <row r="1284" spans="1:10" s="21" customFormat="1">
      <c r="A1284" s="22"/>
      <c r="B1284" s="51"/>
      <c r="I1284" s="22"/>
      <c r="J1284" s="22"/>
    </row>
    <row r="1285" spans="1:10" s="21" customFormat="1">
      <c r="A1285" s="22"/>
      <c r="B1285" s="51"/>
      <c r="I1285" s="22"/>
      <c r="J1285" s="22"/>
    </row>
    <row r="1286" spans="1:10" s="21" customFormat="1">
      <c r="A1286" s="22"/>
      <c r="B1286" s="51"/>
      <c r="I1286" s="22"/>
      <c r="J1286" s="22"/>
    </row>
    <row r="1287" spans="1:10" s="21" customFormat="1">
      <c r="A1287" s="22"/>
      <c r="B1287" s="51"/>
      <c r="I1287" s="22"/>
      <c r="J1287" s="22"/>
    </row>
    <row r="1288" spans="1:10" s="21" customFormat="1">
      <c r="A1288" s="22"/>
      <c r="B1288" s="51"/>
      <c r="I1288" s="22"/>
      <c r="J1288" s="22"/>
    </row>
    <row r="1289" spans="1:10" s="21" customFormat="1">
      <c r="A1289" s="22"/>
      <c r="B1289" s="51"/>
      <c r="I1289" s="22"/>
      <c r="J1289" s="22"/>
    </row>
    <row r="1290" spans="1:10" s="21" customFormat="1">
      <c r="A1290" s="22"/>
      <c r="B1290" s="51"/>
      <c r="I1290" s="22"/>
      <c r="J1290" s="22"/>
    </row>
    <row r="1291" spans="1:10" s="21" customFormat="1">
      <c r="A1291" s="22"/>
      <c r="B1291" s="51"/>
      <c r="I1291" s="22"/>
      <c r="J1291" s="22"/>
    </row>
  </sheetData>
  <mergeCells count="264">
    <mergeCell ref="A1:F1"/>
    <mergeCell ref="A2:K2"/>
    <mergeCell ref="A3:K3"/>
    <mergeCell ref="A4:K4"/>
    <mergeCell ref="A6:A9"/>
    <mergeCell ref="B6:B9"/>
    <mergeCell ref="C6:C9"/>
    <mergeCell ref="D6:D9"/>
    <mergeCell ref="E6:E9"/>
    <mergeCell ref="F6:F9"/>
    <mergeCell ref="G6:G9"/>
    <mergeCell ref="H6:H9"/>
    <mergeCell ref="I6:K6"/>
    <mergeCell ref="I7:I9"/>
    <mergeCell ref="J7:J9"/>
    <mergeCell ref="K7:K9"/>
    <mergeCell ref="A190:A196"/>
    <mergeCell ref="B190:B196"/>
    <mergeCell ref="A141:A147"/>
    <mergeCell ref="B141:B147"/>
    <mergeCell ref="A148:A154"/>
    <mergeCell ref="B148:B154"/>
    <mergeCell ref="A70:A76"/>
    <mergeCell ref="B70:B76"/>
    <mergeCell ref="B77:F77"/>
    <mergeCell ref="A78:A91"/>
    <mergeCell ref="B78:B84"/>
    <mergeCell ref="B85:B91"/>
    <mergeCell ref="A92:A98"/>
    <mergeCell ref="B92:B98"/>
    <mergeCell ref="A99:A105"/>
    <mergeCell ref="B99:B105"/>
    <mergeCell ref="A106:A112"/>
    <mergeCell ref="A155:A161"/>
    <mergeCell ref="B155:B161"/>
    <mergeCell ref="A162:A168"/>
    <mergeCell ref="B162:B168"/>
    <mergeCell ref="A169:A175"/>
    <mergeCell ref="B169:B175"/>
    <mergeCell ref="A176:A182"/>
    <mergeCell ref="B176:B182"/>
    <mergeCell ref="A183:A189"/>
    <mergeCell ref="B183:B189"/>
    <mergeCell ref="A288:A294"/>
    <mergeCell ref="B288:B294"/>
    <mergeCell ref="A295:A301"/>
    <mergeCell ref="B295:B301"/>
    <mergeCell ref="A197:A203"/>
    <mergeCell ref="B197:B203"/>
    <mergeCell ref="A204:A210"/>
    <mergeCell ref="B204:B210"/>
    <mergeCell ref="A211:A217"/>
    <mergeCell ref="B211:B217"/>
    <mergeCell ref="A218:A224"/>
    <mergeCell ref="B218:B224"/>
    <mergeCell ref="A225:A231"/>
    <mergeCell ref="B225:B231"/>
    <mergeCell ref="A232:A245"/>
    <mergeCell ref="B232:B238"/>
    <mergeCell ref="B239:B245"/>
    <mergeCell ref="A246:A259"/>
    <mergeCell ref="B246:B252"/>
    <mergeCell ref="B253:B259"/>
    <mergeCell ref="A260:A273"/>
    <mergeCell ref="A424:A430"/>
    <mergeCell ref="B424:B430"/>
    <mergeCell ref="A431:A437"/>
    <mergeCell ref="B431:B437"/>
    <mergeCell ref="A438:A444"/>
    <mergeCell ref="B438:B444"/>
    <mergeCell ref="A302:A315"/>
    <mergeCell ref="B302:B308"/>
    <mergeCell ref="B309:B315"/>
    <mergeCell ref="A316:A322"/>
    <mergeCell ref="B316:B322"/>
    <mergeCell ref="A323:A336"/>
    <mergeCell ref="B323:B329"/>
    <mergeCell ref="B330:B336"/>
    <mergeCell ref="A337:A343"/>
    <mergeCell ref="A529:A535"/>
    <mergeCell ref="B529:B535"/>
    <mergeCell ref="A536:A542"/>
    <mergeCell ref="B536:B542"/>
    <mergeCell ref="A452:A458"/>
    <mergeCell ref="B452:B458"/>
    <mergeCell ref="A459:A465"/>
    <mergeCell ref="B459:B465"/>
    <mergeCell ref="A466:A472"/>
    <mergeCell ref="B466:B472"/>
    <mergeCell ref="A473:A479"/>
    <mergeCell ref="B473:B479"/>
    <mergeCell ref="A480:A486"/>
    <mergeCell ref="B480:B486"/>
    <mergeCell ref="A487:A500"/>
    <mergeCell ref="A508:A514"/>
    <mergeCell ref="B508:B514"/>
    <mergeCell ref="A515:A521"/>
    <mergeCell ref="B515:B521"/>
    <mergeCell ref="A522:A528"/>
    <mergeCell ref="B522:B528"/>
    <mergeCell ref="A620:A626"/>
    <mergeCell ref="B620:B626"/>
    <mergeCell ref="A543:A549"/>
    <mergeCell ref="B543:B549"/>
    <mergeCell ref="A550:A556"/>
    <mergeCell ref="B550:B556"/>
    <mergeCell ref="A557:A563"/>
    <mergeCell ref="B557:B563"/>
    <mergeCell ref="A564:A570"/>
    <mergeCell ref="B564:B570"/>
    <mergeCell ref="A571:A577"/>
    <mergeCell ref="B571:B577"/>
    <mergeCell ref="A578:A584"/>
    <mergeCell ref="B578:B584"/>
    <mergeCell ref="A585:A591"/>
    <mergeCell ref="B585:B591"/>
    <mergeCell ref="A592:A598"/>
    <mergeCell ref="B592:B598"/>
    <mergeCell ref="A599:A605"/>
    <mergeCell ref="B599:B605"/>
    <mergeCell ref="A606:A612"/>
    <mergeCell ref="B606:B612"/>
    <mergeCell ref="A613:A619"/>
    <mergeCell ref="B613:B619"/>
    <mergeCell ref="A704:A710"/>
    <mergeCell ref="B704:B710"/>
    <mergeCell ref="A627:A633"/>
    <mergeCell ref="B627:B633"/>
    <mergeCell ref="A634:A640"/>
    <mergeCell ref="B634:B640"/>
    <mergeCell ref="A641:A647"/>
    <mergeCell ref="B641:B647"/>
    <mergeCell ref="A648:A654"/>
    <mergeCell ref="B648:B654"/>
    <mergeCell ref="A655:A661"/>
    <mergeCell ref="B655:B661"/>
    <mergeCell ref="A662:A668"/>
    <mergeCell ref="B662:B668"/>
    <mergeCell ref="A669:A675"/>
    <mergeCell ref="B669:B675"/>
    <mergeCell ref="A676:A682"/>
    <mergeCell ref="B676:B682"/>
    <mergeCell ref="A683:A689"/>
    <mergeCell ref="B683:B689"/>
    <mergeCell ref="A690:A696"/>
    <mergeCell ref="B690:B696"/>
    <mergeCell ref="A697:A703"/>
    <mergeCell ref="B697:B703"/>
    <mergeCell ref="B776:B782"/>
    <mergeCell ref="B783:B789"/>
    <mergeCell ref="B790:B796"/>
    <mergeCell ref="A753:A796"/>
    <mergeCell ref="B753:B760"/>
    <mergeCell ref="B761:B767"/>
    <mergeCell ref="B768:B775"/>
    <mergeCell ref="A711:A717"/>
    <mergeCell ref="B711:B717"/>
    <mergeCell ref="A718:A724"/>
    <mergeCell ref="B718:B724"/>
    <mergeCell ref="A725:A731"/>
    <mergeCell ref="B725:B731"/>
    <mergeCell ref="A732:A738"/>
    <mergeCell ref="B732:B738"/>
    <mergeCell ref="A739:A745"/>
    <mergeCell ref="B739:B745"/>
    <mergeCell ref="A746:A752"/>
    <mergeCell ref="B746:B752"/>
    <mergeCell ref="A868:A874"/>
    <mergeCell ref="B868:B874"/>
    <mergeCell ref="A875:A881"/>
    <mergeCell ref="B875:B881"/>
    <mergeCell ref="A797:A803"/>
    <mergeCell ref="B797:B803"/>
    <mergeCell ref="A804:A810"/>
    <mergeCell ref="B804:B810"/>
    <mergeCell ref="A811:A817"/>
    <mergeCell ref="B811:B817"/>
    <mergeCell ref="A818:A824"/>
    <mergeCell ref="B818:B824"/>
    <mergeCell ref="A825:A831"/>
    <mergeCell ref="B825:B831"/>
    <mergeCell ref="B832:B838"/>
    <mergeCell ref="B839:B845"/>
    <mergeCell ref="A832:A867"/>
    <mergeCell ref="B846:B853"/>
    <mergeCell ref="B854:B860"/>
    <mergeCell ref="B861:B867"/>
    <mergeCell ref="A961:A967"/>
    <mergeCell ref="B961:B967"/>
    <mergeCell ref="A882:A888"/>
    <mergeCell ref="B882:B888"/>
    <mergeCell ref="A889:A895"/>
    <mergeCell ref="B889:B895"/>
    <mergeCell ref="A896:A902"/>
    <mergeCell ref="B896:B902"/>
    <mergeCell ref="A903:A910"/>
    <mergeCell ref="B903:B910"/>
    <mergeCell ref="A911:A917"/>
    <mergeCell ref="B911:B917"/>
    <mergeCell ref="A918:A925"/>
    <mergeCell ref="B918:B925"/>
    <mergeCell ref="A926:A932"/>
    <mergeCell ref="B926:B932"/>
    <mergeCell ref="A933:A939"/>
    <mergeCell ref="B933:B939"/>
    <mergeCell ref="A940:A946"/>
    <mergeCell ref="B940:B946"/>
    <mergeCell ref="A947:A953"/>
    <mergeCell ref="B947:B953"/>
    <mergeCell ref="A954:A960"/>
    <mergeCell ref="B954:B960"/>
    <mergeCell ref="A11:A18"/>
    <mergeCell ref="B11:B18"/>
    <mergeCell ref="B19:F19"/>
    <mergeCell ref="A20:A69"/>
    <mergeCell ref="B20:B26"/>
    <mergeCell ref="B27:B33"/>
    <mergeCell ref="B34:B40"/>
    <mergeCell ref="B41:B48"/>
    <mergeCell ref="B49:B55"/>
    <mergeCell ref="B56:B62"/>
    <mergeCell ref="B63:B69"/>
    <mergeCell ref="B106:B112"/>
    <mergeCell ref="A113:A119"/>
    <mergeCell ref="B113:B119"/>
    <mergeCell ref="A120:A126"/>
    <mergeCell ref="B120:B126"/>
    <mergeCell ref="A127:A133"/>
    <mergeCell ref="B127:B133"/>
    <mergeCell ref="A134:A140"/>
    <mergeCell ref="B134:B140"/>
    <mergeCell ref="B260:B266"/>
    <mergeCell ref="B267:B273"/>
    <mergeCell ref="A274:A287"/>
    <mergeCell ref="B274:B280"/>
    <mergeCell ref="B281:B287"/>
    <mergeCell ref="B337:B343"/>
    <mergeCell ref="A344:A357"/>
    <mergeCell ref="B344:B350"/>
    <mergeCell ref="B351:B357"/>
    <mergeCell ref="A358:A364"/>
    <mergeCell ref="B358:B364"/>
    <mergeCell ref="A365:A371"/>
    <mergeCell ref="B365:B371"/>
    <mergeCell ref="A372:A378"/>
    <mergeCell ref="B372:B378"/>
    <mergeCell ref="B487:B493"/>
    <mergeCell ref="B494:B500"/>
    <mergeCell ref="A501:A507"/>
    <mergeCell ref="B501:B507"/>
    <mergeCell ref="A445:A451"/>
    <mergeCell ref="B445:B451"/>
    <mergeCell ref="A379:A385"/>
    <mergeCell ref="B379:B385"/>
    <mergeCell ref="A386:A399"/>
    <mergeCell ref="B386:B392"/>
    <mergeCell ref="B393:B399"/>
    <mergeCell ref="A400:A413"/>
    <mergeCell ref="B400:B406"/>
    <mergeCell ref="B407:B413"/>
    <mergeCell ref="A414:A418"/>
    <mergeCell ref="B414:B418"/>
    <mergeCell ref="A419:A423"/>
    <mergeCell ref="B419:B42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ф.16 I полугод. Патриот19год</vt:lpstr>
      <vt:lpstr>ф.16 I полугФКС 19г.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2019-07-30T13:03:03Z</dcterms:modified>
</cp:coreProperties>
</file>