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ф.16 ФКС-22г." sheetId="1" r:id="rId1"/>
    <sheet name="ф.16 ПАТРИОТ.-22г." sheetId="2" r:id="rId2"/>
    <sheet name="ф.17 ФКС-22г." sheetId="3" r:id="rId3"/>
    <sheet name="ф.17 Молод.-22г." sheetId="4" r:id="rId4"/>
  </sheets>
  <calcPr calcId="144525" iterateDelta="1E-4"/>
</workbook>
</file>

<file path=xl/calcChain.xml><?xml version="1.0" encoding="utf-8"?>
<calcChain xmlns="http://schemas.openxmlformats.org/spreadsheetml/2006/main">
  <c r="F597" i="2" l="1"/>
  <c r="H596" i="2"/>
  <c r="G596" i="2"/>
  <c r="F596" i="2"/>
  <c r="E596" i="2"/>
  <c r="D596" i="2"/>
  <c r="H592" i="2"/>
  <c r="H591" i="2" s="1"/>
  <c r="G592" i="2"/>
  <c r="G591" i="2" s="1"/>
  <c r="F592" i="2"/>
  <c r="E592" i="2"/>
  <c r="D592" i="2"/>
  <c r="D591" i="2" s="1"/>
  <c r="F591" i="2"/>
  <c r="E591" i="2"/>
  <c r="H589" i="2"/>
  <c r="G589" i="2"/>
  <c r="F589" i="2"/>
  <c r="E589" i="2"/>
  <c r="D589" i="2"/>
  <c r="H588" i="2"/>
  <c r="G588" i="2"/>
  <c r="F588" i="2"/>
  <c r="E588" i="2"/>
  <c r="D588" i="2"/>
  <c r="H587" i="2"/>
  <c r="G587" i="2"/>
  <c r="F587" i="2"/>
  <c r="E587" i="2"/>
  <c r="D587" i="2"/>
  <c r="F586" i="2"/>
  <c r="E586" i="2"/>
  <c r="E585" i="2" s="1"/>
  <c r="F585" i="2"/>
  <c r="K581" i="2"/>
  <c r="J581" i="2"/>
  <c r="I581" i="2"/>
  <c r="I580" i="2"/>
  <c r="H580" i="2"/>
  <c r="G580" i="2"/>
  <c r="K580" i="2" s="1"/>
  <c r="F580" i="2"/>
  <c r="E580" i="2"/>
  <c r="J580" i="2" s="1"/>
  <c r="D580" i="2"/>
  <c r="K576" i="2"/>
  <c r="J576" i="2"/>
  <c r="I576" i="2"/>
  <c r="H575" i="2"/>
  <c r="I575" i="2" s="1"/>
  <c r="G575" i="2"/>
  <c r="J575" i="2" s="1"/>
  <c r="F575" i="2"/>
  <c r="E575" i="2"/>
  <c r="D575" i="2"/>
  <c r="H574" i="2"/>
  <c r="G574" i="2"/>
  <c r="F574" i="2"/>
  <c r="F568" i="2" s="1"/>
  <c r="E574" i="2"/>
  <c r="E568" i="2" s="1"/>
  <c r="D574" i="2"/>
  <c r="H573" i="2"/>
  <c r="G573" i="2"/>
  <c r="G567" i="2" s="1"/>
  <c r="F573" i="2"/>
  <c r="F567" i="2" s="1"/>
  <c r="E573" i="2"/>
  <c r="E570" i="2" s="1"/>
  <c r="D573" i="2"/>
  <c r="H572" i="2"/>
  <c r="H566" i="2" s="1"/>
  <c r="G572" i="2"/>
  <c r="G566" i="2" s="1"/>
  <c r="F572" i="2"/>
  <c r="E572" i="2"/>
  <c r="D572" i="2"/>
  <c r="D566" i="2" s="1"/>
  <c r="H571" i="2"/>
  <c r="I571" i="2" s="1"/>
  <c r="G571" i="2"/>
  <c r="G565" i="2" s="1"/>
  <c r="F571" i="2"/>
  <c r="E571" i="2"/>
  <c r="D571" i="2"/>
  <c r="D565" i="2" s="1"/>
  <c r="D564" i="2" s="1"/>
  <c r="H570" i="2"/>
  <c r="I570" i="2" s="1"/>
  <c r="G570" i="2"/>
  <c r="D570" i="2"/>
  <c r="H568" i="2"/>
  <c r="G568" i="2"/>
  <c r="D568" i="2"/>
  <c r="H567" i="2"/>
  <c r="E567" i="2"/>
  <c r="E564" i="2" s="1"/>
  <c r="D567" i="2"/>
  <c r="F566" i="2"/>
  <c r="E566" i="2"/>
  <c r="F565" i="2"/>
  <c r="F564" i="2" s="1"/>
  <c r="E565" i="2"/>
  <c r="K560" i="2"/>
  <c r="J560" i="2"/>
  <c r="I560" i="2"/>
  <c r="I559" i="2"/>
  <c r="H559" i="2"/>
  <c r="G559" i="2"/>
  <c r="K559" i="2" s="1"/>
  <c r="F559" i="2"/>
  <c r="E559" i="2"/>
  <c r="J559" i="2" s="1"/>
  <c r="D559" i="2"/>
  <c r="K555" i="2"/>
  <c r="J555" i="2"/>
  <c r="I555" i="2"/>
  <c r="H554" i="2"/>
  <c r="J554" i="2" s="1"/>
  <c r="G554" i="2"/>
  <c r="K554" i="2" s="1"/>
  <c r="F554" i="2"/>
  <c r="E554" i="2"/>
  <c r="D554" i="2"/>
  <c r="I554" i="2" s="1"/>
  <c r="H549" i="2"/>
  <c r="G549" i="2"/>
  <c r="F549" i="2"/>
  <c r="E549" i="2"/>
  <c r="D549" i="2"/>
  <c r="H544" i="2"/>
  <c r="G544" i="2"/>
  <c r="F544" i="2"/>
  <c r="E544" i="2"/>
  <c r="D544" i="2"/>
  <c r="K540" i="2"/>
  <c r="J540" i="2"/>
  <c r="I540" i="2"/>
  <c r="I539" i="2"/>
  <c r="H539" i="2"/>
  <c r="G539" i="2"/>
  <c r="K539" i="2" s="1"/>
  <c r="F539" i="2"/>
  <c r="E539" i="2"/>
  <c r="J539" i="2" s="1"/>
  <c r="D539" i="2"/>
  <c r="K535" i="2"/>
  <c r="J535" i="2"/>
  <c r="I535" i="2"/>
  <c r="H534" i="2"/>
  <c r="I534" i="2" s="1"/>
  <c r="G534" i="2"/>
  <c r="F534" i="2"/>
  <c r="E534" i="2"/>
  <c r="D534" i="2"/>
  <c r="H530" i="2"/>
  <c r="G530" i="2"/>
  <c r="F530" i="2"/>
  <c r="F529" i="2" s="1"/>
  <c r="H529" i="2"/>
  <c r="G529" i="2"/>
  <c r="E529" i="2"/>
  <c r="D529" i="2"/>
  <c r="H525" i="2"/>
  <c r="G525" i="2"/>
  <c r="F525" i="2"/>
  <c r="F524" i="2" s="1"/>
  <c r="H524" i="2"/>
  <c r="G524" i="2"/>
  <c r="E524" i="2"/>
  <c r="D524" i="2"/>
  <c r="H519" i="2"/>
  <c r="G519" i="2"/>
  <c r="F519" i="2"/>
  <c r="E519" i="2"/>
  <c r="D519" i="2"/>
  <c r="K515" i="2"/>
  <c r="J515" i="2"/>
  <c r="I515" i="2"/>
  <c r="H514" i="2"/>
  <c r="I514" i="2" s="1"/>
  <c r="G514" i="2"/>
  <c r="F514" i="2"/>
  <c r="E514" i="2"/>
  <c r="D514" i="2"/>
  <c r="H509" i="2"/>
  <c r="G509" i="2"/>
  <c r="F509" i="2"/>
  <c r="E509" i="2"/>
  <c r="D509" i="2"/>
  <c r="K505" i="2"/>
  <c r="J505" i="2"/>
  <c r="I505" i="2"/>
  <c r="I504" i="2"/>
  <c r="H504" i="2"/>
  <c r="G504" i="2"/>
  <c r="J504" i="2" s="1"/>
  <c r="F504" i="2"/>
  <c r="E504" i="2"/>
  <c r="D504" i="2"/>
  <c r="K500" i="2"/>
  <c r="J500" i="2"/>
  <c r="I500" i="2"/>
  <c r="H499" i="2"/>
  <c r="G499" i="2"/>
  <c r="J499" i="2" s="1"/>
  <c r="F499" i="2"/>
  <c r="E499" i="2"/>
  <c r="D499" i="2"/>
  <c r="D495" i="2"/>
  <c r="D494" i="2" s="1"/>
  <c r="H494" i="2"/>
  <c r="G494" i="2"/>
  <c r="F494" i="2"/>
  <c r="E494" i="2"/>
  <c r="J490" i="2"/>
  <c r="I490" i="2"/>
  <c r="H490" i="2"/>
  <c r="G490" i="2"/>
  <c r="K490" i="2" s="1"/>
  <c r="F490" i="2"/>
  <c r="F465" i="2" s="1"/>
  <c r="E490" i="2"/>
  <c r="D490" i="2"/>
  <c r="J489" i="2"/>
  <c r="I489" i="2"/>
  <c r="H489" i="2"/>
  <c r="G489" i="2"/>
  <c r="F489" i="2"/>
  <c r="E489" i="2"/>
  <c r="D489" i="2"/>
  <c r="K485" i="2"/>
  <c r="J485" i="2"/>
  <c r="I485" i="2"/>
  <c r="H484" i="2"/>
  <c r="I484" i="2" s="1"/>
  <c r="G484" i="2"/>
  <c r="J484" i="2" s="1"/>
  <c r="F484" i="2"/>
  <c r="E484" i="2"/>
  <c r="D484" i="2"/>
  <c r="H483" i="2"/>
  <c r="G483" i="2"/>
  <c r="F483" i="2"/>
  <c r="E483" i="2"/>
  <c r="E479" i="2" s="1"/>
  <c r="D483" i="2"/>
  <c r="H482" i="2"/>
  <c r="G482" i="2"/>
  <c r="F482" i="2"/>
  <c r="E482" i="2"/>
  <c r="D482" i="2"/>
  <c r="H481" i="2"/>
  <c r="G481" i="2"/>
  <c r="F481" i="2"/>
  <c r="E481" i="2"/>
  <c r="D481" i="2"/>
  <c r="H480" i="2"/>
  <c r="H479" i="2" s="1"/>
  <c r="G480" i="2"/>
  <c r="G479" i="2" s="1"/>
  <c r="F480" i="2"/>
  <c r="E480" i="2"/>
  <c r="D480" i="2"/>
  <c r="D479" i="2" s="1"/>
  <c r="F479" i="2"/>
  <c r="H478" i="2"/>
  <c r="G478" i="2"/>
  <c r="G452" i="2" s="1"/>
  <c r="F478" i="2"/>
  <c r="F452" i="2" s="1"/>
  <c r="E478" i="2"/>
  <c r="D478" i="2"/>
  <c r="H477" i="2"/>
  <c r="H451" i="2" s="1"/>
  <c r="G477" i="2"/>
  <c r="G451" i="2" s="1"/>
  <c r="F477" i="2"/>
  <c r="E477" i="2"/>
  <c r="D477" i="2"/>
  <c r="D451" i="2" s="1"/>
  <c r="H476" i="2"/>
  <c r="H450" i="2" s="1"/>
  <c r="G476" i="2"/>
  <c r="F476" i="2"/>
  <c r="E476" i="2"/>
  <c r="E450" i="2" s="1"/>
  <c r="D476" i="2"/>
  <c r="D450" i="2" s="1"/>
  <c r="H475" i="2"/>
  <c r="G475" i="2"/>
  <c r="F475" i="2"/>
  <c r="F449" i="2" s="1"/>
  <c r="E475" i="2"/>
  <c r="D475" i="2"/>
  <c r="F474" i="2"/>
  <c r="H473" i="2"/>
  <c r="G473" i="2"/>
  <c r="G447" i="2" s="1"/>
  <c r="F473" i="2"/>
  <c r="E473" i="2"/>
  <c r="D473" i="2"/>
  <c r="H472" i="2"/>
  <c r="G472" i="2"/>
  <c r="F472" i="2"/>
  <c r="E472" i="2"/>
  <c r="D472" i="2"/>
  <c r="H471" i="2"/>
  <c r="G471" i="2"/>
  <c r="F471" i="2"/>
  <c r="E471" i="2"/>
  <c r="E445" i="2" s="1"/>
  <c r="D471" i="2"/>
  <c r="I470" i="2"/>
  <c r="H470" i="2"/>
  <c r="G470" i="2"/>
  <c r="F470" i="2"/>
  <c r="F444" i="2" s="1"/>
  <c r="E470" i="2"/>
  <c r="E444" i="2" s="1"/>
  <c r="D470" i="2"/>
  <c r="F469" i="2"/>
  <c r="H468" i="2"/>
  <c r="G468" i="2"/>
  <c r="F468" i="2"/>
  <c r="F442" i="2" s="1"/>
  <c r="E468" i="2"/>
  <c r="D468" i="2"/>
  <c r="H467" i="2"/>
  <c r="G467" i="2"/>
  <c r="F467" i="2"/>
  <c r="E467" i="2"/>
  <c r="D467" i="2"/>
  <c r="H466" i="2"/>
  <c r="H440" i="2" s="1"/>
  <c r="G466" i="2"/>
  <c r="F466" i="2"/>
  <c r="E466" i="2"/>
  <c r="D466" i="2"/>
  <c r="D440" i="2" s="1"/>
  <c r="D434" i="2" s="1"/>
  <c r="H465" i="2"/>
  <c r="H439" i="2" s="1"/>
  <c r="G465" i="2"/>
  <c r="E465" i="2"/>
  <c r="D465" i="2"/>
  <c r="D439" i="2" s="1"/>
  <c r="E464" i="2"/>
  <c r="E462" i="2"/>
  <c r="G461" i="2"/>
  <c r="F461" i="2"/>
  <c r="G460" i="2"/>
  <c r="D460" i="2"/>
  <c r="G459" i="2"/>
  <c r="D459" i="2"/>
  <c r="H457" i="2"/>
  <c r="G457" i="2"/>
  <c r="F457" i="2"/>
  <c r="E457" i="2"/>
  <c r="D457" i="2"/>
  <c r="D453" i="2" s="1"/>
  <c r="H456" i="2"/>
  <c r="G456" i="2"/>
  <c r="F456" i="2"/>
  <c r="E456" i="2"/>
  <c r="D456" i="2"/>
  <c r="H455" i="2"/>
  <c r="G455" i="2"/>
  <c r="G453" i="2" s="1"/>
  <c r="F455" i="2"/>
  <c r="E455" i="2"/>
  <c r="D455" i="2"/>
  <c r="H453" i="2"/>
  <c r="H452" i="2"/>
  <c r="H448" i="2" s="1"/>
  <c r="E452" i="2"/>
  <c r="D452" i="2"/>
  <c r="F451" i="2"/>
  <c r="E451" i="2"/>
  <c r="G450" i="2"/>
  <c r="F450" i="2"/>
  <c r="H449" i="2"/>
  <c r="G449" i="2"/>
  <c r="D449" i="2"/>
  <c r="D448" i="2" s="1"/>
  <c r="F447" i="2"/>
  <c r="E447" i="2"/>
  <c r="G446" i="2"/>
  <c r="F446" i="2"/>
  <c r="H445" i="2"/>
  <c r="G445" i="2"/>
  <c r="D445" i="2"/>
  <c r="K444" i="2"/>
  <c r="H444" i="2"/>
  <c r="I444" i="2" s="1"/>
  <c r="G444" i="2"/>
  <c r="D444" i="2"/>
  <c r="G443" i="2"/>
  <c r="H442" i="2"/>
  <c r="E442" i="2"/>
  <c r="E436" i="2" s="1"/>
  <c r="D442" i="2"/>
  <c r="F441" i="2"/>
  <c r="E441" i="2"/>
  <c r="G440" i="2"/>
  <c r="G434" i="2" s="1"/>
  <c r="F440" i="2"/>
  <c r="G439" i="2"/>
  <c r="G433" i="2" s="1"/>
  <c r="F439" i="2"/>
  <c r="F438" i="2"/>
  <c r="F433" i="2"/>
  <c r="H429" i="2"/>
  <c r="G429" i="2"/>
  <c r="F429" i="2"/>
  <c r="E429" i="2"/>
  <c r="D429" i="2"/>
  <c r="K426" i="2"/>
  <c r="J426" i="2"/>
  <c r="H426" i="2"/>
  <c r="G426" i="2"/>
  <c r="I426" i="2" s="1"/>
  <c r="K425" i="2"/>
  <c r="H425" i="2"/>
  <c r="G425" i="2"/>
  <c r="F425" i="2"/>
  <c r="E425" i="2"/>
  <c r="D425" i="2"/>
  <c r="H422" i="2"/>
  <c r="G422" i="2"/>
  <c r="F422" i="2"/>
  <c r="E422" i="2"/>
  <c r="D422" i="2"/>
  <c r="K421" i="2"/>
  <c r="J421" i="2"/>
  <c r="I421" i="2"/>
  <c r="J420" i="2"/>
  <c r="H420" i="2"/>
  <c r="G420" i="2"/>
  <c r="I420" i="2" s="1"/>
  <c r="F420" i="2"/>
  <c r="E420" i="2"/>
  <c r="D420" i="2"/>
  <c r="K419" i="2"/>
  <c r="J419" i="2"/>
  <c r="I419" i="2"/>
  <c r="J418" i="2"/>
  <c r="I418" i="2"/>
  <c r="H418" i="2"/>
  <c r="G418" i="2"/>
  <c r="F418" i="2"/>
  <c r="E418" i="2"/>
  <c r="D418" i="2"/>
  <c r="I415" i="2"/>
  <c r="H415" i="2"/>
  <c r="G415" i="2"/>
  <c r="F415" i="2"/>
  <c r="E415" i="2"/>
  <c r="J415" i="2" s="1"/>
  <c r="D415" i="2"/>
  <c r="K414" i="2"/>
  <c r="J414" i="2"/>
  <c r="I414" i="2"/>
  <c r="I413" i="2"/>
  <c r="H413" i="2"/>
  <c r="G413" i="2"/>
  <c r="J413" i="2" s="1"/>
  <c r="F413" i="2"/>
  <c r="E413" i="2"/>
  <c r="D413" i="2"/>
  <c r="K412" i="2"/>
  <c r="J412" i="2"/>
  <c r="I412" i="2"/>
  <c r="H411" i="2"/>
  <c r="G411" i="2"/>
  <c r="F411" i="2"/>
  <c r="E411" i="2"/>
  <c r="D411" i="2"/>
  <c r="K407" i="2"/>
  <c r="J407" i="2"/>
  <c r="I407" i="2"/>
  <c r="H406" i="2"/>
  <c r="G406" i="2"/>
  <c r="I406" i="2" s="1"/>
  <c r="F406" i="2"/>
  <c r="K406" i="2" s="1"/>
  <c r="E406" i="2"/>
  <c r="J406" i="2" s="1"/>
  <c r="D406" i="2"/>
  <c r="K402" i="2"/>
  <c r="J402" i="2"/>
  <c r="I402" i="2"/>
  <c r="H401" i="2"/>
  <c r="J401" i="2" s="1"/>
  <c r="G401" i="2"/>
  <c r="K401" i="2" s="1"/>
  <c r="F401" i="2"/>
  <c r="E401" i="2"/>
  <c r="D401" i="2"/>
  <c r="I401" i="2" s="1"/>
  <c r="J397" i="2"/>
  <c r="H397" i="2"/>
  <c r="H398" i="2" s="1"/>
  <c r="G397" i="2"/>
  <c r="I397" i="2" s="1"/>
  <c r="F397" i="2"/>
  <c r="F398" i="2" s="1"/>
  <c r="E397" i="2"/>
  <c r="E398" i="2" s="1"/>
  <c r="D397" i="2"/>
  <c r="D398" i="2" s="1"/>
  <c r="J396" i="2"/>
  <c r="H396" i="2"/>
  <c r="G396" i="2"/>
  <c r="I396" i="2" s="1"/>
  <c r="F396" i="2"/>
  <c r="E396" i="2"/>
  <c r="D396" i="2"/>
  <c r="J395" i="2"/>
  <c r="H395" i="2"/>
  <c r="G395" i="2"/>
  <c r="I395" i="2" s="1"/>
  <c r="F395" i="2"/>
  <c r="E395" i="2"/>
  <c r="D395" i="2"/>
  <c r="J394" i="2"/>
  <c r="H394" i="2"/>
  <c r="G394" i="2"/>
  <c r="I394" i="2" s="1"/>
  <c r="F394" i="2"/>
  <c r="E394" i="2"/>
  <c r="D394" i="2"/>
  <c r="J388" i="2"/>
  <c r="H388" i="2"/>
  <c r="G388" i="2"/>
  <c r="I388" i="2" s="1"/>
  <c r="F388" i="2"/>
  <c r="E388" i="2"/>
  <c r="D388" i="2"/>
  <c r="J387" i="2"/>
  <c r="H387" i="2"/>
  <c r="G387" i="2"/>
  <c r="I387" i="2" s="1"/>
  <c r="F387" i="2"/>
  <c r="E387" i="2"/>
  <c r="D387" i="2"/>
  <c r="J383" i="2"/>
  <c r="H383" i="2"/>
  <c r="H384" i="2" s="1"/>
  <c r="G383" i="2"/>
  <c r="I383" i="2" s="1"/>
  <c r="F383" i="2"/>
  <c r="F384" i="2" s="1"/>
  <c r="E383" i="2"/>
  <c r="E384" i="2" s="1"/>
  <c r="D383" i="2"/>
  <c r="D384" i="2" s="1"/>
  <c r="J382" i="2"/>
  <c r="H382" i="2"/>
  <c r="G382" i="2"/>
  <c r="I382" i="2" s="1"/>
  <c r="F382" i="2"/>
  <c r="E382" i="2"/>
  <c r="D382" i="2"/>
  <c r="J381" i="2"/>
  <c r="H381" i="2"/>
  <c r="G381" i="2"/>
  <c r="I381" i="2" s="1"/>
  <c r="F381" i="2"/>
  <c r="E381" i="2"/>
  <c r="D381" i="2"/>
  <c r="J380" i="2"/>
  <c r="H380" i="2"/>
  <c r="G380" i="2"/>
  <c r="I380" i="2" s="1"/>
  <c r="F380" i="2"/>
  <c r="E380" i="2"/>
  <c r="D380" i="2"/>
  <c r="H375" i="2"/>
  <c r="G375" i="2"/>
  <c r="F375" i="2"/>
  <c r="E375" i="2"/>
  <c r="D375" i="2"/>
  <c r="H371" i="2"/>
  <c r="H351" i="2" s="1"/>
  <c r="G371" i="2"/>
  <c r="F371" i="2"/>
  <c r="G370" i="2"/>
  <c r="F370" i="2"/>
  <c r="E370" i="2"/>
  <c r="D370" i="2"/>
  <c r="H365" i="2"/>
  <c r="G365" i="2"/>
  <c r="F365" i="2"/>
  <c r="E365" i="2"/>
  <c r="D365" i="2"/>
  <c r="H364" i="2"/>
  <c r="G364" i="2"/>
  <c r="F364" i="2"/>
  <c r="E364" i="2"/>
  <c r="E348" i="2" s="1"/>
  <c r="D364" i="2"/>
  <c r="H363" i="2"/>
  <c r="G363" i="2"/>
  <c r="F363" i="2"/>
  <c r="F360" i="2" s="1"/>
  <c r="E363" i="2"/>
  <c r="D363" i="2"/>
  <c r="H362" i="2"/>
  <c r="G362" i="2"/>
  <c r="G346" i="2" s="1"/>
  <c r="F362" i="2"/>
  <c r="E362" i="2"/>
  <c r="D362" i="2"/>
  <c r="H361" i="2"/>
  <c r="H360" i="2" s="1"/>
  <c r="G361" i="2"/>
  <c r="G360" i="2" s="1"/>
  <c r="F361" i="2"/>
  <c r="E361" i="2"/>
  <c r="D361" i="2"/>
  <c r="D360" i="2" s="1"/>
  <c r="E360" i="2"/>
  <c r="H359" i="2"/>
  <c r="G359" i="2"/>
  <c r="F359" i="2"/>
  <c r="E359" i="2"/>
  <c r="D359" i="2"/>
  <c r="H358" i="2"/>
  <c r="G358" i="2"/>
  <c r="G355" i="2" s="1"/>
  <c r="F358" i="2"/>
  <c r="E358" i="2"/>
  <c r="D358" i="2"/>
  <c r="H357" i="2"/>
  <c r="G357" i="2"/>
  <c r="F357" i="2"/>
  <c r="E357" i="2"/>
  <c r="D357" i="2"/>
  <c r="H356" i="2"/>
  <c r="H355" i="2" s="1"/>
  <c r="G356" i="2"/>
  <c r="F356" i="2"/>
  <c r="E356" i="2"/>
  <c r="E355" i="2" s="1"/>
  <c r="D356" i="2"/>
  <c r="D355" i="2" s="1"/>
  <c r="F355" i="2"/>
  <c r="H354" i="2"/>
  <c r="G354" i="2"/>
  <c r="G348" i="2" s="1"/>
  <c r="F354" i="2"/>
  <c r="F348" i="2" s="1"/>
  <c r="E354" i="2"/>
  <c r="D354" i="2"/>
  <c r="H353" i="2"/>
  <c r="H347" i="2" s="1"/>
  <c r="G353" i="2"/>
  <c r="G347" i="2" s="1"/>
  <c r="F353" i="2"/>
  <c r="E353" i="2"/>
  <c r="D353" i="2"/>
  <c r="D347" i="2" s="1"/>
  <c r="H352" i="2"/>
  <c r="H346" i="2" s="1"/>
  <c r="G352" i="2"/>
  <c r="F352" i="2"/>
  <c r="E352" i="2"/>
  <c r="E346" i="2" s="1"/>
  <c r="D352" i="2"/>
  <c r="D346" i="2" s="1"/>
  <c r="G351" i="2"/>
  <c r="F351" i="2"/>
  <c r="F350" i="2" s="1"/>
  <c r="E351" i="2"/>
  <c r="E350" i="2" s="1"/>
  <c r="D351" i="2"/>
  <c r="G350" i="2"/>
  <c r="H348" i="2"/>
  <c r="D348" i="2"/>
  <c r="E347" i="2"/>
  <c r="F346" i="2"/>
  <c r="G345" i="2"/>
  <c r="G344" i="2" s="1"/>
  <c r="I343" i="2"/>
  <c r="H339" i="2"/>
  <c r="G339" i="2"/>
  <c r="I339" i="2" s="1"/>
  <c r="F339" i="2"/>
  <c r="E339" i="2"/>
  <c r="D339" i="2"/>
  <c r="H334" i="2"/>
  <c r="G334" i="2"/>
  <c r="F334" i="2"/>
  <c r="E334" i="2"/>
  <c r="D334" i="2"/>
  <c r="H330" i="2"/>
  <c r="G330" i="2"/>
  <c r="F330" i="2"/>
  <c r="F329" i="2" s="1"/>
  <c r="H329" i="2"/>
  <c r="G329" i="2"/>
  <c r="E329" i="2"/>
  <c r="D329" i="2"/>
  <c r="H324" i="2"/>
  <c r="G324" i="2"/>
  <c r="F324" i="2"/>
  <c r="E324" i="2"/>
  <c r="D324" i="2"/>
  <c r="H323" i="2"/>
  <c r="G323" i="2"/>
  <c r="F323" i="2"/>
  <c r="F307" i="2" s="1"/>
  <c r="E323" i="2"/>
  <c r="D323" i="2"/>
  <c r="H322" i="2"/>
  <c r="G322" i="2"/>
  <c r="G319" i="2" s="1"/>
  <c r="F322" i="2"/>
  <c r="E322" i="2"/>
  <c r="D322" i="2"/>
  <c r="H321" i="2"/>
  <c r="H305" i="2" s="1"/>
  <c r="G321" i="2"/>
  <c r="F321" i="2"/>
  <c r="E321" i="2"/>
  <c r="D321" i="2"/>
  <c r="D305" i="2" s="1"/>
  <c r="H320" i="2"/>
  <c r="H319" i="2" s="1"/>
  <c r="G320" i="2"/>
  <c r="F320" i="2"/>
  <c r="E320" i="2"/>
  <c r="E319" i="2" s="1"/>
  <c r="D320" i="2"/>
  <c r="D319" i="2" s="1"/>
  <c r="F319" i="2"/>
  <c r="H318" i="2"/>
  <c r="H307" i="2" s="1"/>
  <c r="G318" i="2"/>
  <c r="G307" i="2" s="1"/>
  <c r="I307" i="2" s="1"/>
  <c r="F318" i="2"/>
  <c r="E318" i="2"/>
  <c r="D318" i="2"/>
  <c r="D307" i="2" s="1"/>
  <c r="H317" i="2"/>
  <c r="H306" i="2" s="1"/>
  <c r="G317" i="2"/>
  <c r="F317" i="2"/>
  <c r="E317" i="2"/>
  <c r="E306" i="2" s="1"/>
  <c r="D317" i="2"/>
  <c r="D306" i="2" s="1"/>
  <c r="H316" i="2"/>
  <c r="G316" i="2"/>
  <c r="F316" i="2"/>
  <c r="F305" i="2" s="1"/>
  <c r="E316" i="2"/>
  <c r="E305" i="2" s="1"/>
  <c r="D316" i="2"/>
  <c r="H315" i="2"/>
  <c r="H314" i="2" s="1"/>
  <c r="G315" i="2"/>
  <c r="G314" i="2" s="1"/>
  <c r="F315" i="2"/>
  <c r="E315" i="2"/>
  <c r="D315" i="2"/>
  <c r="D314" i="2" s="1"/>
  <c r="E314" i="2"/>
  <c r="H310" i="2"/>
  <c r="G310" i="2"/>
  <c r="G304" i="2" s="1"/>
  <c r="F310" i="2"/>
  <c r="F309" i="2" s="1"/>
  <c r="E310" i="2"/>
  <c r="E309" i="2" s="1"/>
  <c r="D310" i="2"/>
  <c r="H309" i="2"/>
  <c r="G309" i="2"/>
  <c r="D309" i="2"/>
  <c r="E307" i="2"/>
  <c r="F306" i="2"/>
  <c r="G305" i="2"/>
  <c r="H304" i="2"/>
  <c r="H303" i="2" s="1"/>
  <c r="D304" i="2"/>
  <c r="D303" i="2" s="1"/>
  <c r="K299" i="2"/>
  <c r="J299" i="2"/>
  <c r="I299" i="2"/>
  <c r="I298" i="2"/>
  <c r="H298" i="2"/>
  <c r="G298" i="2"/>
  <c r="K298" i="2" s="1"/>
  <c r="F298" i="2"/>
  <c r="E298" i="2"/>
  <c r="J298" i="2" s="1"/>
  <c r="D298" i="2"/>
  <c r="F294" i="2"/>
  <c r="H293" i="2"/>
  <c r="G293" i="2"/>
  <c r="F293" i="2"/>
  <c r="E293" i="2"/>
  <c r="D293" i="2"/>
  <c r="F289" i="2"/>
  <c r="F288" i="2" s="1"/>
  <c r="H288" i="2"/>
  <c r="G288" i="2"/>
  <c r="E288" i="2"/>
  <c r="D288" i="2"/>
  <c r="F284" i="2"/>
  <c r="H283" i="2"/>
  <c r="G283" i="2"/>
  <c r="F283" i="2"/>
  <c r="E283" i="2"/>
  <c r="D283" i="2"/>
  <c r="H278" i="2"/>
  <c r="G278" i="2"/>
  <c r="F278" i="2"/>
  <c r="E278" i="2"/>
  <c r="D278" i="2"/>
  <c r="K274" i="2"/>
  <c r="J274" i="2"/>
  <c r="I274" i="2"/>
  <c r="H273" i="2"/>
  <c r="I273" i="2" s="1"/>
  <c r="G273" i="2"/>
  <c r="J273" i="2" s="1"/>
  <c r="F273" i="2"/>
  <c r="E273" i="2"/>
  <c r="D273" i="2"/>
  <c r="K269" i="2"/>
  <c r="J269" i="2"/>
  <c r="I269" i="2"/>
  <c r="J268" i="2"/>
  <c r="I268" i="2"/>
  <c r="H268" i="2"/>
  <c r="G268" i="2"/>
  <c r="K268" i="2" s="1"/>
  <c r="F268" i="2"/>
  <c r="E268" i="2"/>
  <c r="D268" i="2"/>
  <c r="J264" i="2"/>
  <c r="I264" i="2"/>
  <c r="H264" i="2"/>
  <c r="G264" i="2"/>
  <c r="K264" i="2" s="1"/>
  <c r="F264" i="2"/>
  <c r="F224" i="2" s="1"/>
  <c r="E264" i="2"/>
  <c r="D264" i="2"/>
  <c r="J263" i="2"/>
  <c r="I263" i="2"/>
  <c r="H263" i="2"/>
  <c r="G263" i="2"/>
  <c r="K263" i="2" s="1"/>
  <c r="F263" i="2"/>
  <c r="E263" i="2"/>
  <c r="D263" i="2"/>
  <c r="H258" i="2"/>
  <c r="G258" i="2"/>
  <c r="F258" i="2"/>
  <c r="E258" i="2"/>
  <c r="D258" i="2"/>
  <c r="H253" i="2"/>
  <c r="G253" i="2"/>
  <c r="F253" i="2"/>
  <c r="E253" i="2"/>
  <c r="D253" i="2"/>
  <c r="H248" i="2"/>
  <c r="G248" i="2"/>
  <c r="F248" i="2"/>
  <c r="E248" i="2"/>
  <c r="D248" i="2"/>
  <c r="K244" i="2"/>
  <c r="J244" i="2"/>
  <c r="I244" i="2"/>
  <c r="H243" i="2"/>
  <c r="I243" i="2" s="1"/>
  <c r="G243" i="2"/>
  <c r="K243" i="2" s="1"/>
  <c r="F243" i="2"/>
  <c r="E243" i="2"/>
  <c r="D243" i="2"/>
  <c r="H242" i="2"/>
  <c r="G242" i="2"/>
  <c r="F242" i="2"/>
  <c r="E242" i="2"/>
  <c r="E238" i="2" s="1"/>
  <c r="D242" i="2"/>
  <c r="H241" i="2"/>
  <c r="G241" i="2"/>
  <c r="F241" i="2"/>
  <c r="F238" i="2" s="1"/>
  <c r="E241" i="2"/>
  <c r="D241" i="2"/>
  <c r="H240" i="2"/>
  <c r="G240" i="2"/>
  <c r="F240" i="2"/>
  <c r="E240" i="2"/>
  <c r="D240" i="2"/>
  <c r="H239" i="2"/>
  <c r="H238" i="2" s="1"/>
  <c r="G239" i="2"/>
  <c r="F239" i="2"/>
  <c r="E239" i="2"/>
  <c r="D239" i="2"/>
  <c r="D238" i="2" s="1"/>
  <c r="H237" i="2"/>
  <c r="G237" i="2"/>
  <c r="F237" i="2"/>
  <c r="E237" i="2"/>
  <c r="D237" i="2"/>
  <c r="H236" i="2"/>
  <c r="G236" i="2"/>
  <c r="G233" i="2" s="1"/>
  <c r="F236" i="2"/>
  <c r="E236" i="2"/>
  <c r="D236" i="2"/>
  <c r="H235" i="2"/>
  <c r="G235" i="2"/>
  <c r="F235" i="2"/>
  <c r="E235" i="2"/>
  <c r="D235" i="2"/>
  <c r="H234" i="2"/>
  <c r="G234" i="2"/>
  <c r="E234" i="2"/>
  <c r="E233" i="2" s="1"/>
  <c r="D234" i="2"/>
  <c r="D233" i="2" s="1"/>
  <c r="H232" i="2"/>
  <c r="G232" i="2"/>
  <c r="F232" i="2"/>
  <c r="E232" i="2"/>
  <c r="D232" i="2"/>
  <c r="H231" i="2"/>
  <c r="H228" i="2" s="1"/>
  <c r="G231" i="2"/>
  <c r="G228" i="2" s="1"/>
  <c r="F231" i="2"/>
  <c r="E231" i="2"/>
  <c r="D231" i="2"/>
  <c r="D228" i="2" s="1"/>
  <c r="H230" i="2"/>
  <c r="G230" i="2"/>
  <c r="F230" i="2"/>
  <c r="E230" i="2"/>
  <c r="D230" i="2"/>
  <c r="I229" i="2"/>
  <c r="H229" i="2"/>
  <c r="G229" i="2"/>
  <c r="K229" i="2" s="1"/>
  <c r="F229" i="2"/>
  <c r="E229" i="2"/>
  <c r="J229" i="2" s="1"/>
  <c r="D229" i="2"/>
  <c r="I228" i="2"/>
  <c r="F228" i="2"/>
  <c r="E228" i="2"/>
  <c r="H227" i="2"/>
  <c r="G227" i="2"/>
  <c r="G221" i="2" s="1"/>
  <c r="F227" i="2"/>
  <c r="F221" i="2" s="1"/>
  <c r="E227" i="2"/>
  <c r="D227" i="2"/>
  <c r="H226" i="2"/>
  <c r="H220" i="2" s="1"/>
  <c r="G226" i="2"/>
  <c r="F226" i="2"/>
  <c r="E226" i="2"/>
  <c r="D226" i="2"/>
  <c r="D220" i="2" s="1"/>
  <c r="H225" i="2"/>
  <c r="H219" i="2" s="1"/>
  <c r="G225" i="2"/>
  <c r="F225" i="2"/>
  <c r="E225" i="2"/>
  <c r="E219" i="2" s="1"/>
  <c r="D225" i="2"/>
  <c r="D219" i="2" s="1"/>
  <c r="H224" i="2"/>
  <c r="G224" i="2"/>
  <c r="K224" i="2" s="1"/>
  <c r="E224" i="2"/>
  <c r="E218" i="2" s="1"/>
  <c r="D224" i="2"/>
  <c r="D218" i="2" s="1"/>
  <c r="D217" i="2" s="1"/>
  <c r="E223" i="2"/>
  <c r="H221" i="2"/>
  <c r="E221" i="2"/>
  <c r="D221" i="2"/>
  <c r="F220" i="2"/>
  <c r="E220" i="2"/>
  <c r="G219" i="2"/>
  <c r="F219" i="2"/>
  <c r="G218" i="2"/>
  <c r="J218" i="2" s="1"/>
  <c r="H212" i="2"/>
  <c r="G212" i="2"/>
  <c r="F212" i="2"/>
  <c r="E212" i="2"/>
  <c r="D212" i="2"/>
  <c r="H207" i="2"/>
  <c r="G207" i="2"/>
  <c r="F207" i="2"/>
  <c r="E207" i="2"/>
  <c r="D207" i="2"/>
  <c r="I206" i="2"/>
  <c r="H202" i="2"/>
  <c r="G202" i="2"/>
  <c r="F202" i="2"/>
  <c r="E202" i="2"/>
  <c r="D202" i="2"/>
  <c r="K198" i="2"/>
  <c r="J198" i="2"/>
  <c r="I198" i="2"/>
  <c r="H197" i="2"/>
  <c r="I197" i="2" s="1"/>
  <c r="G197" i="2"/>
  <c r="J197" i="2" s="1"/>
  <c r="F197" i="2"/>
  <c r="E197" i="2"/>
  <c r="D197" i="2"/>
  <c r="K193" i="2"/>
  <c r="H193" i="2"/>
  <c r="I193" i="2" s="1"/>
  <c r="G193" i="2"/>
  <c r="J193" i="2" s="1"/>
  <c r="F193" i="2"/>
  <c r="E193" i="2"/>
  <c r="D193" i="2"/>
  <c r="H192" i="2"/>
  <c r="I192" i="2" s="1"/>
  <c r="G192" i="2"/>
  <c r="J192" i="2" s="1"/>
  <c r="F192" i="2"/>
  <c r="E192" i="2"/>
  <c r="D192" i="2"/>
  <c r="K188" i="2"/>
  <c r="H188" i="2"/>
  <c r="I188" i="2" s="1"/>
  <c r="G188" i="2"/>
  <c r="J188" i="2" s="1"/>
  <c r="F188" i="2"/>
  <c r="E188" i="2"/>
  <c r="D188" i="2"/>
  <c r="H187" i="2"/>
  <c r="I187" i="2" s="1"/>
  <c r="G187" i="2"/>
  <c r="J187" i="2" s="1"/>
  <c r="F187" i="2"/>
  <c r="E187" i="2"/>
  <c r="D187" i="2"/>
  <c r="H183" i="2"/>
  <c r="H182" i="2" s="1"/>
  <c r="G183" i="2"/>
  <c r="F183" i="2"/>
  <c r="G182" i="2"/>
  <c r="F182" i="2"/>
  <c r="E182" i="2"/>
  <c r="D182" i="2"/>
  <c r="H178" i="2"/>
  <c r="H177" i="2" s="1"/>
  <c r="G178" i="2"/>
  <c r="F178" i="2"/>
  <c r="G177" i="2"/>
  <c r="F177" i="2"/>
  <c r="E177" i="2"/>
  <c r="D177" i="2"/>
  <c r="H173" i="2"/>
  <c r="H172" i="2" s="1"/>
  <c r="G173" i="2"/>
  <c r="G172" i="2" s="1"/>
  <c r="F173" i="2"/>
  <c r="F172" i="2"/>
  <c r="E172" i="2"/>
  <c r="D172" i="2"/>
  <c r="H167" i="2"/>
  <c r="G167" i="2"/>
  <c r="F167" i="2"/>
  <c r="E167" i="2"/>
  <c r="D167" i="2"/>
  <c r="H162" i="2"/>
  <c r="G162" i="2"/>
  <c r="F162" i="2"/>
  <c r="E162" i="2"/>
  <c r="D162" i="2"/>
  <c r="H157" i="2"/>
  <c r="G157" i="2"/>
  <c r="F157" i="2"/>
  <c r="E157" i="2"/>
  <c r="D157" i="2"/>
  <c r="F153" i="2"/>
  <c r="F152" i="2" s="1"/>
  <c r="E153" i="2"/>
  <c r="D153" i="2"/>
  <c r="D152" i="2" s="1"/>
  <c r="H152" i="2"/>
  <c r="G152" i="2"/>
  <c r="E152" i="2"/>
  <c r="H147" i="2"/>
  <c r="G147" i="2"/>
  <c r="F147" i="2"/>
  <c r="E147" i="2"/>
  <c r="D147" i="2"/>
  <c r="I146" i="2"/>
  <c r="H146" i="2"/>
  <c r="G146" i="2"/>
  <c r="F146" i="2"/>
  <c r="E146" i="2"/>
  <c r="E125" i="2" s="1"/>
  <c r="E90" i="2" s="1"/>
  <c r="D146" i="2"/>
  <c r="H145" i="2"/>
  <c r="G145" i="2"/>
  <c r="F145" i="2"/>
  <c r="F124" i="2" s="1"/>
  <c r="E145" i="2"/>
  <c r="D145" i="2"/>
  <c r="H144" i="2"/>
  <c r="G144" i="2"/>
  <c r="G142" i="2" s="1"/>
  <c r="F144" i="2"/>
  <c r="E144" i="2"/>
  <c r="D144" i="2"/>
  <c r="H143" i="2"/>
  <c r="H142" i="2" s="1"/>
  <c r="G143" i="2"/>
  <c r="F143" i="2"/>
  <c r="E143" i="2"/>
  <c r="E142" i="2" s="1"/>
  <c r="D143" i="2"/>
  <c r="D142" i="2" s="1"/>
  <c r="F142" i="2"/>
  <c r="G138" i="2"/>
  <c r="G122" i="2" s="1"/>
  <c r="F138" i="2"/>
  <c r="F137" i="2" s="1"/>
  <c r="E138" i="2"/>
  <c r="D138" i="2"/>
  <c r="E137" i="2"/>
  <c r="D137" i="2"/>
  <c r="H133" i="2"/>
  <c r="I133" i="2" s="1"/>
  <c r="G133" i="2"/>
  <c r="J133" i="2" s="1"/>
  <c r="F133" i="2"/>
  <c r="E133" i="2"/>
  <c r="D133" i="2"/>
  <c r="H132" i="2"/>
  <c r="I132" i="2" s="1"/>
  <c r="G132" i="2"/>
  <c r="J132" i="2" s="1"/>
  <c r="F132" i="2"/>
  <c r="E132" i="2"/>
  <c r="D132" i="2"/>
  <c r="H128" i="2"/>
  <c r="G128" i="2"/>
  <c r="J128" i="2" s="1"/>
  <c r="F128" i="2"/>
  <c r="E128" i="2"/>
  <c r="D128" i="2"/>
  <c r="D122" i="2" s="1"/>
  <c r="D121" i="2" s="1"/>
  <c r="H127" i="2"/>
  <c r="I127" i="2" s="1"/>
  <c r="G127" i="2"/>
  <c r="J127" i="2" s="1"/>
  <c r="F127" i="2"/>
  <c r="E127" i="2"/>
  <c r="D127" i="2"/>
  <c r="F125" i="2"/>
  <c r="D125" i="2"/>
  <c r="I125" i="2" s="1"/>
  <c r="H124" i="2"/>
  <c r="G124" i="2"/>
  <c r="E124" i="2"/>
  <c r="E89" i="2" s="1"/>
  <c r="E86" i="2" s="1"/>
  <c r="D124" i="2"/>
  <c r="H123" i="2"/>
  <c r="F123" i="2"/>
  <c r="F88" i="2" s="1"/>
  <c r="E123" i="2"/>
  <c r="D123" i="2"/>
  <c r="F122" i="2"/>
  <c r="E122" i="2"/>
  <c r="H117" i="2"/>
  <c r="H116" i="2" s="1"/>
  <c r="G117" i="2"/>
  <c r="G116" i="2" s="1"/>
  <c r="F117" i="2"/>
  <c r="F116" i="2"/>
  <c r="E116" i="2"/>
  <c r="D116" i="2"/>
  <c r="H111" i="2"/>
  <c r="G111" i="2"/>
  <c r="F111" i="2"/>
  <c r="E111" i="2"/>
  <c r="D111" i="2"/>
  <c r="H106" i="2"/>
  <c r="G106" i="2"/>
  <c r="F106" i="2"/>
  <c r="E106" i="2"/>
  <c r="D106" i="2"/>
  <c r="H101" i="2"/>
  <c r="G101" i="2"/>
  <c r="F101" i="2"/>
  <c r="E101" i="2"/>
  <c r="D101" i="2"/>
  <c r="H97" i="2"/>
  <c r="G97" i="2"/>
  <c r="G96" i="2" s="1"/>
  <c r="F97" i="2"/>
  <c r="F82" i="2" s="1"/>
  <c r="H96" i="2"/>
  <c r="E96" i="2"/>
  <c r="D96" i="2"/>
  <c r="K92" i="2"/>
  <c r="J92" i="2"/>
  <c r="I92" i="2"/>
  <c r="H91" i="2"/>
  <c r="I91" i="2" s="1"/>
  <c r="G91" i="2"/>
  <c r="J91" i="2" s="1"/>
  <c r="F91" i="2"/>
  <c r="E91" i="2"/>
  <c r="D91" i="2"/>
  <c r="F90" i="2"/>
  <c r="H89" i="2"/>
  <c r="G89" i="2"/>
  <c r="D89" i="2"/>
  <c r="E88" i="2"/>
  <c r="D88" i="2"/>
  <c r="H86" i="2"/>
  <c r="D86" i="2"/>
  <c r="H85" i="2"/>
  <c r="G85" i="2"/>
  <c r="F85" i="2"/>
  <c r="E85" i="2"/>
  <c r="E63" i="2" s="1"/>
  <c r="E33" i="2" s="1"/>
  <c r="D85" i="2"/>
  <c r="H84" i="2"/>
  <c r="G84" i="2"/>
  <c r="F84" i="2"/>
  <c r="F62" i="2" s="1"/>
  <c r="F32" i="2" s="1"/>
  <c r="E84" i="2"/>
  <c r="D84" i="2"/>
  <c r="H83" i="2"/>
  <c r="G83" i="2"/>
  <c r="G61" i="2" s="1"/>
  <c r="F83" i="2"/>
  <c r="E83" i="2"/>
  <c r="D83" i="2"/>
  <c r="H82" i="2"/>
  <c r="E82" i="2"/>
  <c r="D82" i="2"/>
  <c r="D60" i="2" s="1"/>
  <c r="E81" i="2"/>
  <c r="I77" i="2"/>
  <c r="H77" i="2"/>
  <c r="G77" i="2"/>
  <c r="K77" i="2" s="1"/>
  <c r="F77" i="2"/>
  <c r="F71" i="2" s="1"/>
  <c r="E77" i="2"/>
  <c r="J77" i="2" s="1"/>
  <c r="D77" i="2"/>
  <c r="I76" i="2"/>
  <c r="H76" i="2"/>
  <c r="G76" i="2"/>
  <c r="K76" i="2" s="1"/>
  <c r="F76" i="2"/>
  <c r="E76" i="2"/>
  <c r="J76" i="2" s="1"/>
  <c r="D76" i="2"/>
  <c r="H74" i="2"/>
  <c r="G74" i="2"/>
  <c r="F74" i="2"/>
  <c r="D74" i="2"/>
  <c r="H73" i="2"/>
  <c r="G73" i="2"/>
  <c r="E73" i="2"/>
  <c r="D73" i="2"/>
  <c r="H72" i="2"/>
  <c r="F72" i="2"/>
  <c r="E72" i="2"/>
  <c r="D72" i="2"/>
  <c r="H71" i="2"/>
  <c r="I71" i="2" s="1"/>
  <c r="D71" i="2"/>
  <c r="H70" i="2"/>
  <c r="I70" i="2" s="1"/>
  <c r="D70" i="2"/>
  <c r="H68" i="2"/>
  <c r="G68" i="2"/>
  <c r="I68" i="2" s="1"/>
  <c r="F68" i="2"/>
  <c r="D68" i="2"/>
  <c r="H67" i="2"/>
  <c r="G67" i="2"/>
  <c r="F67" i="2"/>
  <c r="E67" i="2"/>
  <c r="D67" i="2"/>
  <c r="H66" i="2"/>
  <c r="H64" i="2" s="1"/>
  <c r="G66" i="2"/>
  <c r="F66" i="2"/>
  <c r="E66" i="2"/>
  <c r="D66" i="2"/>
  <c r="D64" i="2" s="1"/>
  <c r="H65" i="2"/>
  <c r="G65" i="2"/>
  <c r="F65" i="2"/>
  <c r="F64" i="2" s="1"/>
  <c r="E65" i="2"/>
  <c r="D65" i="2"/>
  <c r="G64" i="2"/>
  <c r="H63" i="2"/>
  <c r="H45" i="2" s="1"/>
  <c r="G63" i="2"/>
  <c r="F63" i="2"/>
  <c r="D63" i="2"/>
  <c r="D45" i="2" s="1"/>
  <c r="H62" i="2"/>
  <c r="G62" i="2"/>
  <c r="E62" i="2"/>
  <c r="E59" i="2" s="1"/>
  <c r="D62" i="2"/>
  <c r="H61" i="2"/>
  <c r="F61" i="2"/>
  <c r="E61" i="2"/>
  <c r="D61" i="2"/>
  <c r="E60" i="2"/>
  <c r="H58" i="2"/>
  <c r="G58" i="2"/>
  <c r="F58" i="2"/>
  <c r="E58" i="2"/>
  <c r="D58" i="2"/>
  <c r="H57" i="2"/>
  <c r="G57" i="2"/>
  <c r="F57" i="2"/>
  <c r="F44" i="2" s="1"/>
  <c r="E57" i="2"/>
  <c r="D57" i="2"/>
  <c r="J55" i="2"/>
  <c r="I55" i="2"/>
  <c r="H55" i="2"/>
  <c r="H56" i="2" s="1"/>
  <c r="H43" i="2" s="1"/>
  <c r="G55" i="2"/>
  <c r="G56" i="2" s="1"/>
  <c r="F55" i="2"/>
  <c r="F42" i="2" s="1"/>
  <c r="E55" i="2"/>
  <c r="E56" i="2" s="1"/>
  <c r="E43" i="2" s="1"/>
  <c r="D55" i="2"/>
  <c r="D56" i="2" s="1"/>
  <c r="D43" i="2" s="1"/>
  <c r="J54" i="2"/>
  <c r="I54" i="2"/>
  <c r="H54" i="2"/>
  <c r="G54" i="2"/>
  <c r="K54" i="2" s="1"/>
  <c r="F54" i="2"/>
  <c r="F41" i="2" s="1"/>
  <c r="E54" i="2"/>
  <c r="D54" i="2"/>
  <c r="J53" i="2"/>
  <c r="I53" i="2"/>
  <c r="H53" i="2"/>
  <c r="G53" i="2"/>
  <c r="K53" i="2" s="1"/>
  <c r="F53" i="2"/>
  <c r="E53" i="2"/>
  <c r="D53" i="2"/>
  <c r="I52" i="2"/>
  <c r="H52" i="2"/>
  <c r="G52" i="2"/>
  <c r="K52" i="2" s="1"/>
  <c r="F52" i="2"/>
  <c r="D52" i="2"/>
  <c r="H51" i="2"/>
  <c r="G51" i="2"/>
  <c r="F51" i="2"/>
  <c r="E51" i="2"/>
  <c r="D51" i="2"/>
  <c r="H50" i="2"/>
  <c r="H47" i="2" s="1"/>
  <c r="G50" i="2"/>
  <c r="G47" i="2" s="1"/>
  <c r="F50" i="2"/>
  <c r="E50" i="2"/>
  <c r="D50" i="2"/>
  <c r="D47" i="2" s="1"/>
  <c r="H49" i="2"/>
  <c r="G49" i="2"/>
  <c r="F49" i="2"/>
  <c r="E49" i="2"/>
  <c r="E42" i="2" s="1"/>
  <c r="D49" i="2"/>
  <c r="I48" i="2"/>
  <c r="H48" i="2"/>
  <c r="G48" i="2"/>
  <c r="K48" i="2" s="1"/>
  <c r="F48" i="2"/>
  <c r="E48" i="2"/>
  <c r="J48" i="2" s="1"/>
  <c r="D48" i="2"/>
  <c r="F47" i="2"/>
  <c r="E47" i="2"/>
  <c r="G45" i="2"/>
  <c r="I45" i="2" s="1"/>
  <c r="F45" i="2"/>
  <c r="H44" i="2"/>
  <c r="G44" i="2"/>
  <c r="D44" i="2"/>
  <c r="H42" i="2"/>
  <c r="D42" i="2"/>
  <c r="H41" i="2"/>
  <c r="I41" i="2" s="1"/>
  <c r="G41" i="2"/>
  <c r="J41" i="2" s="1"/>
  <c r="E41" i="2"/>
  <c r="D41" i="2"/>
  <c r="I38" i="2"/>
  <c r="H38" i="2"/>
  <c r="G38" i="2"/>
  <c r="F38" i="2"/>
  <c r="F34" i="2" s="1"/>
  <c r="D38" i="2"/>
  <c r="H37" i="2"/>
  <c r="G37" i="2"/>
  <c r="F37" i="2"/>
  <c r="E37" i="2"/>
  <c r="D37" i="2"/>
  <c r="H36" i="2"/>
  <c r="G36" i="2"/>
  <c r="F36" i="2"/>
  <c r="E36" i="2"/>
  <c r="D36" i="2"/>
  <c r="H35" i="2"/>
  <c r="H34" i="2" s="1"/>
  <c r="G35" i="2"/>
  <c r="F35" i="2"/>
  <c r="E35" i="2"/>
  <c r="D35" i="2"/>
  <c r="D34" i="2" s="1"/>
  <c r="G34" i="2"/>
  <c r="H33" i="2"/>
  <c r="H15" i="2" s="1"/>
  <c r="G33" i="2"/>
  <c r="F33" i="2"/>
  <c r="D33" i="2"/>
  <c r="D15" i="2" s="1"/>
  <c r="H32" i="2"/>
  <c r="G32" i="2"/>
  <c r="E32" i="2"/>
  <c r="E14" i="2" s="1"/>
  <c r="D32" i="2"/>
  <c r="H31" i="2"/>
  <c r="F31" i="2"/>
  <c r="E31" i="2"/>
  <c r="D31" i="2"/>
  <c r="H28" i="2"/>
  <c r="G28" i="2"/>
  <c r="F28" i="2"/>
  <c r="E28" i="2"/>
  <c r="D28" i="2"/>
  <c r="H27" i="2"/>
  <c r="G27" i="2"/>
  <c r="F27" i="2"/>
  <c r="F14" i="2" s="1"/>
  <c r="E27" i="2"/>
  <c r="D27" i="2"/>
  <c r="F26" i="2"/>
  <c r="J25" i="2"/>
  <c r="I25" i="2"/>
  <c r="H25" i="2"/>
  <c r="H26" i="2" s="1"/>
  <c r="G25" i="2"/>
  <c r="G26" i="2" s="1"/>
  <c r="F25" i="2"/>
  <c r="F12" i="2" s="1"/>
  <c r="F13" i="2" s="1"/>
  <c r="E25" i="2"/>
  <c r="E26" i="2" s="1"/>
  <c r="D25" i="2"/>
  <c r="D26" i="2" s="1"/>
  <c r="J24" i="2"/>
  <c r="I24" i="2"/>
  <c r="H24" i="2"/>
  <c r="G24" i="2"/>
  <c r="F24" i="2"/>
  <c r="F11" i="2" s="1"/>
  <c r="E24" i="2"/>
  <c r="D24" i="2"/>
  <c r="J23" i="2"/>
  <c r="I23" i="2"/>
  <c r="H23" i="2"/>
  <c r="G23" i="2"/>
  <c r="F23" i="2"/>
  <c r="E23" i="2"/>
  <c r="D23" i="2"/>
  <c r="I22" i="2"/>
  <c r="H22" i="2"/>
  <c r="G22" i="2"/>
  <c r="D22" i="2"/>
  <c r="H21" i="2"/>
  <c r="F21" i="2"/>
  <c r="F17" i="2" s="1"/>
  <c r="E21" i="2"/>
  <c r="D21" i="2"/>
  <c r="F20" i="2"/>
  <c r="E20" i="2"/>
  <c r="H19" i="2"/>
  <c r="G19" i="2"/>
  <c r="F19" i="2"/>
  <c r="D19" i="2"/>
  <c r="I18" i="2"/>
  <c r="H18" i="2"/>
  <c r="G18" i="2"/>
  <c r="K18" i="2" s="1"/>
  <c r="F18" i="2"/>
  <c r="D18" i="2"/>
  <c r="F15" i="2"/>
  <c r="H12" i="2"/>
  <c r="H13" i="2" s="1"/>
  <c r="G12" i="2"/>
  <c r="K12" i="2" s="1"/>
  <c r="D12" i="2"/>
  <c r="D13" i="2" s="1"/>
  <c r="H11" i="2"/>
  <c r="G11" i="2"/>
  <c r="K11" i="2" s="1"/>
  <c r="E11" i="2"/>
  <c r="D11" i="2"/>
  <c r="H911" i="1"/>
  <c r="G911" i="1"/>
  <c r="F911" i="1"/>
  <c r="E911" i="1"/>
  <c r="D911" i="1"/>
  <c r="K908" i="1"/>
  <c r="J908" i="1"/>
  <c r="I908" i="1"/>
  <c r="I907" i="1"/>
  <c r="H907" i="1"/>
  <c r="G907" i="1"/>
  <c r="K907" i="1" s="1"/>
  <c r="F907" i="1"/>
  <c r="E907" i="1"/>
  <c r="J907" i="1" s="1"/>
  <c r="D907" i="1"/>
  <c r="H904" i="1"/>
  <c r="G904" i="1"/>
  <c r="F904" i="1"/>
  <c r="E904" i="1"/>
  <c r="D904" i="1"/>
  <c r="K901" i="1"/>
  <c r="J901" i="1"/>
  <c r="I901" i="1"/>
  <c r="I900" i="1"/>
  <c r="H900" i="1"/>
  <c r="G900" i="1"/>
  <c r="K900" i="1" s="1"/>
  <c r="F900" i="1"/>
  <c r="E900" i="1"/>
  <c r="J900" i="1" s="1"/>
  <c r="D900" i="1"/>
  <c r="H897" i="1"/>
  <c r="G897" i="1"/>
  <c r="F897" i="1"/>
  <c r="E897" i="1"/>
  <c r="D897" i="1"/>
  <c r="K896" i="1"/>
  <c r="J896" i="1"/>
  <c r="I896" i="1"/>
  <c r="H895" i="1"/>
  <c r="G895" i="1"/>
  <c r="F895" i="1"/>
  <c r="E895" i="1"/>
  <c r="D895" i="1"/>
  <c r="K894" i="1"/>
  <c r="J894" i="1"/>
  <c r="I894" i="1"/>
  <c r="I893" i="1"/>
  <c r="H893" i="1"/>
  <c r="G893" i="1"/>
  <c r="K893" i="1" s="1"/>
  <c r="F893" i="1"/>
  <c r="E893" i="1"/>
  <c r="J893" i="1" s="1"/>
  <c r="D893" i="1"/>
  <c r="H890" i="1"/>
  <c r="G890" i="1"/>
  <c r="F890" i="1"/>
  <c r="E890" i="1"/>
  <c r="D890" i="1"/>
  <c r="K889" i="1"/>
  <c r="J889" i="1"/>
  <c r="I889" i="1"/>
  <c r="H888" i="1"/>
  <c r="G888" i="1"/>
  <c r="F888" i="1"/>
  <c r="E888" i="1"/>
  <c r="D888" i="1"/>
  <c r="K887" i="1"/>
  <c r="J887" i="1"/>
  <c r="I887" i="1"/>
  <c r="I886" i="1"/>
  <c r="H886" i="1"/>
  <c r="G886" i="1"/>
  <c r="K886" i="1" s="1"/>
  <c r="F886" i="1"/>
  <c r="E886" i="1"/>
  <c r="J886" i="1" s="1"/>
  <c r="D886" i="1"/>
  <c r="F883" i="1"/>
  <c r="H882" i="1"/>
  <c r="H883" i="1" s="1"/>
  <c r="G882" i="1"/>
  <c r="G875" i="1" s="1"/>
  <c r="F882" i="1"/>
  <c r="E882" i="1"/>
  <c r="E883" i="1" s="1"/>
  <c r="D882" i="1"/>
  <c r="D883" i="1" s="1"/>
  <c r="H880" i="1"/>
  <c r="H873" i="1" s="1"/>
  <c r="G880" i="1"/>
  <c r="G881" i="1" s="1"/>
  <c r="F880" i="1"/>
  <c r="F881" i="1" s="1"/>
  <c r="E880" i="1"/>
  <c r="J880" i="1" s="1"/>
  <c r="D880" i="1"/>
  <c r="D873" i="1" s="1"/>
  <c r="H879" i="1"/>
  <c r="F879" i="1"/>
  <c r="E879" i="1"/>
  <c r="D879" i="1"/>
  <c r="F875" i="1"/>
  <c r="F876" i="1" s="1"/>
  <c r="E875" i="1"/>
  <c r="E876" i="1" s="1"/>
  <c r="G873" i="1"/>
  <c r="G874" i="1" s="1"/>
  <c r="F873" i="1"/>
  <c r="F874" i="1" s="1"/>
  <c r="F872" i="1"/>
  <c r="H869" i="1"/>
  <c r="G869" i="1"/>
  <c r="F869" i="1"/>
  <c r="E869" i="1"/>
  <c r="D869" i="1"/>
  <c r="K866" i="1"/>
  <c r="J866" i="1"/>
  <c r="I866" i="1"/>
  <c r="J865" i="1"/>
  <c r="H865" i="1"/>
  <c r="G865" i="1"/>
  <c r="K865" i="1" s="1"/>
  <c r="F865" i="1"/>
  <c r="E865" i="1"/>
  <c r="D865" i="1"/>
  <c r="H862" i="1"/>
  <c r="G862" i="1"/>
  <c r="F862" i="1"/>
  <c r="E862" i="1"/>
  <c r="D862" i="1"/>
  <c r="K861" i="1"/>
  <c r="J861" i="1"/>
  <c r="I861" i="1"/>
  <c r="H860" i="1"/>
  <c r="G860" i="1"/>
  <c r="F860" i="1"/>
  <c r="E860" i="1"/>
  <c r="D860" i="1"/>
  <c r="K859" i="1"/>
  <c r="J859" i="1"/>
  <c r="I859" i="1"/>
  <c r="J858" i="1"/>
  <c r="H858" i="1"/>
  <c r="G858" i="1"/>
  <c r="K858" i="1" s="1"/>
  <c r="F858" i="1"/>
  <c r="E858" i="1"/>
  <c r="D858" i="1"/>
  <c r="G855" i="1"/>
  <c r="H854" i="1"/>
  <c r="H855" i="1" s="1"/>
  <c r="G854" i="1"/>
  <c r="F854" i="1"/>
  <c r="F855" i="1" s="1"/>
  <c r="E854" i="1"/>
  <c r="E855" i="1" s="1"/>
  <c r="D854" i="1"/>
  <c r="D855" i="1" s="1"/>
  <c r="I852" i="1"/>
  <c r="H852" i="1"/>
  <c r="H853" i="1" s="1"/>
  <c r="G852" i="1"/>
  <c r="G853" i="1" s="1"/>
  <c r="F852" i="1"/>
  <c r="F817" i="1" s="1"/>
  <c r="E852" i="1"/>
  <c r="J852" i="1" s="1"/>
  <c r="D852" i="1"/>
  <c r="D853" i="1" s="1"/>
  <c r="G851" i="1"/>
  <c r="K851" i="1" s="1"/>
  <c r="F851" i="1"/>
  <c r="E851" i="1"/>
  <c r="J851" i="1" s="1"/>
  <c r="H848" i="1"/>
  <c r="G848" i="1"/>
  <c r="F848" i="1"/>
  <c r="E848" i="1"/>
  <c r="D848" i="1"/>
  <c r="H846" i="1"/>
  <c r="G846" i="1"/>
  <c r="F846" i="1"/>
  <c r="E846" i="1"/>
  <c r="D846" i="1"/>
  <c r="K845" i="1"/>
  <c r="J845" i="1"/>
  <c r="I845" i="1"/>
  <c r="J844" i="1"/>
  <c r="H844" i="1"/>
  <c r="G844" i="1"/>
  <c r="K844" i="1" s="1"/>
  <c r="F844" i="1"/>
  <c r="E844" i="1"/>
  <c r="D844" i="1"/>
  <c r="H841" i="1"/>
  <c r="G841" i="1"/>
  <c r="F841" i="1"/>
  <c r="E841" i="1"/>
  <c r="D841" i="1"/>
  <c r="H839" i="1"/>
  <c r="G839" i="1"/>
  <c r="F839" i="1"/>
  <c r="E839" i="1"/>
  <c r="D839" i="1"/>
  <c r="H837" i="1"/>
  <c r="G837" i="1"/>
  <c r="F837" i="1"/>
  <c r="E837" i="1"/>
  <c r="D837" i="1"/>
  <c r="F834" i="1"/>
  <c r="H833" i="1"/>
  <c r="H834" i="1" s="1"/>
  <c r="G833" i="1"/>
  <c r="G834" i="1" s="1"/>
  <c r="F833" i="1"/>
  <c r="E833" i="1"/>
  <c r="E834" i="1" s="1"/>
  <c r="D833" i="1"/>
  <c r="D834" i="1" s="1"/>
  <c r="H831" i="1"/>
  <c r="H832" i="1" s="1"/>
  <c r="G831" i="1"/>
  <c r="G832" i="1" s="1"/>
  <c r="F831" i="1"/>
  <c r="F832" i="1" s="1"/>
  <c r="E831" i="1"/>
  <c r="J831" i="1" s="1"/>
  <c r="D831" i="1"/>
  <c r="H830" i="1"/>
  <c r="F830" i="1"/>
  <c r="E830" i="1"/>
  <c r="D830" i="1"/>
  <c r="H827" i="1"/>
  <c r="G827" i="1"/>
  <c r="F827" i="1"/>
  <c r="E827" i="1"/>
  <c r="D827" i="1"/>
  <c r="H823" i="1"/>
  <c r="G823" i="1"/>
  <c r="F823" i="1"/>
  <c r="E823" i="1"/>
  <c r="D823" i="1"/>
  <c r="G820" i="1"/>
  <c r="H819" i="1"/>
  <c r="H820" i="1" s="1"/>
  <c r="G819" i="1"/>
  <c r="D819" i="1"/>
  <c r="D820" i="1" s="1"/>
  <c r="H818" i="1"/>
  <c r="H817" i="1"/>
  <c r="E817" i="1"/>
  <c r="E818" i="1" s="1"/>
  <c r="D817" i="1"/>
  <c r="D818" i="1" s="1"/>
  <c r="H816" i="1"/>
  <c r="E813" i="1"/>
  <c r="I812" i="1"/>
  <c r="H812" i="1"/>
  <c r="H813" i="1" s="1"/>
  <c r="G812" i="1"/>
  <c r="G813" i="1" s="1"/>
  <c r="F812" i="1"/>
  <c r="F813" i="1" s="1"/>
  <c r="E812" i="1"/>
  <c r="D812" i="1"/>
  <c r="D813" i="1" s="1"/>
  <c r="F811" i="1"/>
  <c r="H810" i="1"/>
  <c r="H811" i="1" s="1"/>
  <c r="G810" i="1"/>
  <c r="K810" i="1" s="1"/>
  <c r="F810" i="1"/>
  <c r="F803" i="1" s="1"/>
  <c r="E810" i="1"/>
  <c r="E811" i="1" s="1"/>
  <c r="D810" i="1"/>
  <c r="D811" i="1" s="1"/>
  <c r="H809" i="1"/>
  <c r="F809" i="1"/>
  <c r="D809" i="1"/>
  <c r="H807" i="1"/>
  <c r="G807" i="1"/>
  <c r="F807" i="1"/>
  <c r="E807" i="1"/>
  <c r="D807" i="1"/>
  <c r="H805" i="1"/>
  <c r="H802" i="1" s="1"/>
  <c r="G805" i="1"/>
  <c r="D805" i="1"/>
  <c r="D806" i="1" s="1"/>
  <c r="H803" i="1"/>
  <c r="H804" i="1" s="1"/>
  <c r="E803" i="1"/>
  <c r="E804" i="1" s="1"/>
  <c r="D803" i="1"/>
  <c r="D804" i="1" s="1"/>
  <c r="D802" i="1"/>
  <c r="E801" i="1"/>
  <c r="H799" i="1"/>
  <c r="G799" i="1"/>
  <c r="F799" i="1"/>
  <c r="E799" i="1"/>
  <c r="D799" i="1"/>
  <c r="K796" i="1"/>
  <c r="J796" i="1"/>
  <c r="I796" i="1"/>
  <c r="H795" i="1"/>
  <c r="G795" i="1"/>
  <c r="F795" i="1"/>
  <c r="E795" i="1"/>
  <c r="D795" i="1"/>
  <c r="K789" i="1"/>
  <c r="J789" i="1"/>
  <c r="I789" i="1"/>
  <c r="I788" i="1"/>
  <c r="H788" i="1"/>
  <c r="G788" i="1"/>
  <c r="F788" i="1"/>
  <c r="E788" i="1"/>
  <c r="J788" i="1" s="1"/>
  <c r="D788" i="1"/>
  <c r="H785" i="1"/>
  <c r="G785" i="1"/>
  <c r="F785" i="1"/>
  <c r="E785" i="1"/>
  <c r="D785" i="1"/>
  <c r="H781" i="1"/>
  <c r="G781" i="1"/>
  <c r="F781" i="1"/>
  <c r="E781" i="1"/>
  <c r="D781" i="1"/>
  <c r="E780" i="1"/>
  <c r="E774" i="1" s="1"/>
  <c r="H778" i="1"/>
  <c r="G778" i="1"/>
  <c r="F778" i="1"/>
  <c r="E778" i="1"/>
  <c r="D778" i="1"/>
  <c r="H774" i="1"/>
  <c r="G774" i="1"/>
  <c r="F774" i="1"/>
  <c r="D774" i="1"/>
  <c r="H773" i="1"/>
  <c r="H767" i="1" s="1"/>
  <c r="G773" i="1"/>
  <c r="F773" i="1"/>
  <c r="E773" i="1"/>
  <c r="D773" i="1"/>
  <c r="D767" i="1" s="1"/>
  <c r="H771" i="1"/>
  <c r="G771" i="1"/>
  <c r="F771" i="1"/>
  <c r="E771" i="1"/>
  <c r="D771" i="1"/>
  <c r="H768" i="1"/>
  <c r="G768" i="1"/>
  <c r="F768" i="1"/>
  <c r="E768" i="1"/>
  <c r="E767" i="1" s="1"/>
  <c r="D768" i="1"/>
  <c r="G767" i="1"/>
  <c r="F767" i="1"/>
  <c r="H764" i="1"/>
  <c r="G764" i="1"/>
  <c r="F764" i="1"/>
  <c r="E764" i="1"/>
  <c r="D764" i="1"/>
  <c r="K763" i="1"/>
  <c r="J763" i="1"/>
  <c r="I763" i="1"/>
  <c r="H762" i="1"/>
  <c r="G762" i="1"/>
  <c r="F762" i="1"/>
  <c r="E762" i="1"/>
  <c r="D762" i="1"/>
  <c r="J761" i="1"/>
  <c r="I761" i="1"/>
  <c r="I760" i="1"/>
  <c r="H760" i="1"/>
  <c r="G760" i="1"/>
  <c r="K760" i="1" s="1"/>
  <c r="F760" i="1"/>
  <c r="E760" i="1"/>
  <c r="J760" i="1" s="1"/>
  <c r="D760" i="1"/>
  <c r="G757" i="1"/>
  <c r="F757" i="1"/>
  <c r="J756" i="1"/>
  <c r="H756" i="1"/>
  <c r="H757" i="1" s="1"/>
  <c r="G756" i="1"/>
  <c r="F756" i="1"/>
  <c r="F753" i="1" s="1"/>
  <c r="E756" i="1"/>
  <c r="E757" i="1" s="1"/>
  <c r="D756" i="1"/>
  <c r="D757" i="1" s="1"/>
  <c r="E755" i="1"/>
  <c r="D755" i="1"/>
  <c r="H754" i="1"/>
  <c r="H753" i="1" s="1"/>
  <c r="G754" i="1"/>
  <c r="J754" i="1" s="1"/>
  <c r="F754" i="1"/>
  <c r="F755" i="1" s="1"/>
  <c r="E754" i="1"/>
  <c r="D754" i="1"/>
  <c r="D753" i="1" s="1"/>
  <c r="E753" i="1"/>
  <c r="H750" i="1"/>
  <c r="G750" i="1"/>
  <c r="F750" i="1"/>
  <c r="E750" i="1"/>
  <c r="D750" i="1"/>
  <c r="H748" i="1"/>
  <c r="G748" i="1"/>
  <c r="F748" i="1"/>
  <c r="E748" i="1"/>
  <c r="D748" i="1"/>
  <c r="K747" i="1"/>
  <c r="J747" i="1"/>
  <c r="I747" i="1"/>
  <c r="I746" i="1"/>
  <c r="H746" i="1"/>
  <c r="G746" i="1"/>
  <c r="F746" i="1"/>
  <c r="E746" i="1"/>
  <c r="J746" i="1" s="1"/>
  <c r="D746" i="1"/>
  <c r="K740" i="1"/>
  <c r="J740" i="1"/>
  <c r="I740" i="1"/>
  <c r="H739" i="1"/>
  <c r="G739" i="1"/>
  <c r="J739" i="1" s="1"/>
  <c r="F739" i="1"/>
  <c r="E739" i="1"/>
  <c r="D739" i="1"/>
  <c r="K733" i="1"/>
  <c r="H733" i="1"/>
  <c r="G733" i="1"/>
  <c r="J733" i="1" s="1"/>
  <c r="F733" i="1"/>
  <c r="E733" i="1"/>
  <c r="D733" i="1"/>
  <c r="H732" i="1"/>
  <c r="F732" i="1"/>
  <c r="E732" i="1"/>
  <c r="D732" i="1"/>
  <c r="H730" i="1"/>
  <c r="G730" i="1"/>
  <c r="F730" i="1"/>
  <c r="F725" i="1" s="1"/>
  <c r="E730" i="1"/>
  <c r="D730" i="1"/>
  <c r="K726" i="1"/>
  <c r="J726" i="1"/>
  <c r="I726" i="1"/>
  <c r="H725" i="1"/>
  <c r="G725" i="1"/>
  <c r="J725" i="1" s="1"/>
  <c r="E725" i="1"/>
  <c r="D725" i="1"/>
  <c r="I725" i="1" s="1"/>
  <c r="H723" i="1"/>
  <c r="H718" i="1" s="1"/>
  <c r="J718" i="1" s="1"/>
  <c r="G723" i="1"/>
  <c r="F723" i="1"/>
  <c r="F718" i="1" s="1"/>
  <c r="E723" i="1"/>
  <c r="D723" i="1"/>
  <c r="D718" i="1" s="1"/>
  <c r="K719" i="1"/>
  <c r="J719" i="1"/>
  <c r="I719" i="1"/>
  <c r="K718" i="1"/>
  <c r="G718" i="1"/>
  <c r="I718" i="1" s="1"/>
  <c r="E718" i="1"/>
  <c r="H716" i="1"/>
  <c r="G716" i="1"/>
  <c r="F716" i="1"/>
  <c r="E716" i="1"/>
  <c r="D716" i="1"/>
  <c r="I712" i="1"/>
  <c r="H712" i="1"/>
  <c r="G712" i="1"/>
  <c r="F712" i="1"/>
  <c r="F711" i="1" s="1"/>
  <c r="E712" i="1"/>
  <c r="J712" i="1" s="1"/>
  <c r="D712" i="1"/>
  <c r="H711" i="1"/>
  <c r="G711" i="1"/>
  <c r="D711" i="1"/>
  <c r="I711" i="1" s="1"/>
  <c r="H709" i="1"/>
  <c r="G709" i="1"/>
  <c r="F709" i="1"/>
  <c r="E709" i="1"/>
  <c r="D709" i="1"/>
  <c r="I705" i="1"/>
  <c r="H705" i="1"/>
  <c r="G705" i="1"/>
  <c r="K705" i="1" s="1"/>
  <c r="F705" i="1"/>
  <c r="F698" i="1" s="1"/>
  <c r="E705" i="1"/>
  <c r="E676" i="1" s="1"/>
  <c r="D705" i="1"/>
  <c r="I704" i="1"/>
  <c r="H704" i="1"/>
  <c r="G704" i="1"/>
  <c r="K704" i="1" s="1"/>
  <c r="F704" i="1"/>
  <c r="E704" i="1"/>
  <c r="J704" i="1" s="1"/>
  <c r="D704" i="1"/>
  <c r="H702" i="1"/>
  <c r="G702" i="1"/>
  <c r="F702" i="1"/>
  <c r="E702" i="1"/>
  <c r="D702" i="1"/>
  <c r="H700" i="1"/>
  <c r="G700" i="1"/>
  <c r="F700" i="1"/>
  <c r="E700" i="1"/>
  <c r="D700" i="1"/>
  <c r="K698" i="1"/>
  <c r="H698" i="1"/>
  <c r="G698" i="1"/>
  <c r="I698" i="1" s="1"/>
  <c r="E698" i="1"/>
  <c r="E697" i="1" s="1"/>
  <c r="D698" i="1"/>
  <c r="H697" i="1"/>
  <c r="D697" i="1"/>
  <c r="H696" i="1"/>
  <c r="H690" i="1" s="1"/>
  <c r="G696" i="1"/>
  <c r="F696" i="1"/>
  <c r="E696" i="1"/>
  <c r="D696" i="1"/>
  <c r="D690" i="1" s="1"/>
  <c r="G690" i="1"/>
  <c r="F690" i="1"/>
  <c r="E690" i="1"/>
  <c r="H688" i="1"/>
  <c r="H683" i="1" s="1"/>
  <c r="G688" i="1"/>
  <c r="F688" i="1"/>
  <c r="F683" i="1" s="1"/>
  <c r="E688" i="1"/>
  <c r="D688" i="1"/>
  <c r="G683" i="1"/>
  <c r="E683" i="1"/>
  <c r="D683" i="1"/>
  <c r="D682" i="1"/>
  <c r="D681" i="1"/>
  <c r="G678" i="1"/>
  <c r="G679" i="1" s="1"/>
  <c r="H677" i="1"/>
  <c r="H676" i="1"/>
  <c r="F676" i="1"/>
  <c r="F677" i="1" s="1"/>
  <c r="D676" i="1"/>
  <c r="D677" i="1" s="1"/>
  <c r="H674" i="1"/>
  <c r="G674" i="1"/>
  <c r="G667" i="1" s="1"/>
  <c r="F674" i="1"/>
  <c r="E674" i="1"/>
  <c r="D674" i="1"/>
  <c r="H673" i="1"/>
  <c r="G673" i="1"/>
  <c r="F673" i="1"/>
  <c r="E673" i="1"/>
  <c r="D673" i="1"/>
  <c r="D672" i="1"/>
  <c r="F671" i="1"/>
  <c r="E671" i="1"/>
  <c r="G670" i="1"/>
  <c r="K670" i="1" s="1"/>
  <c r="F670" i="1"/>
  <c r="E670" i="1"/>
  <c r="J670" i="1" s="1"/>
  <c r="F669" i="1"/>
  <c r="I668" i="1"/>
  <c r="H668" i="1"/>
  <c r="G668" i="1"/>
  <c r="K668" i="1" s="1"/>
  <c r="F668" i="1"/>
  <c r="F661" i="1" s="1"/>
  <c r="D668" i="1"/>
  <c r="F667" i="1"/>
  <c r="H666" i="1"/>
  <c r="G666" i="1"/>
  <c r="F666" i="1"/>
  <c r="E666" i="1"/>
  <c r="D666" i="1"/>
  <c r="H665" i="1"/>
  <c r="G665" i="1"/>
  <c r="F665" i="1"/>
  <c r="E665" i="1"/>
  <c r="D665" i="1"/>
  <c r="G663" i="1"/>
  <c r="H661" i="1"/>
  <c r="D661" i="1"/>
  <c r="I657" i="1"/>
  <c r="H657" i="1"/>
  <c r="G657" i="1"/>
  <c r="F657" i="1"/>
  <c r="E657" i="1"/>
  <c r="D657" i="1"/>
  <c r="K654" i="1"/>
  <c r="J654" i="1"/>
  <c r="I654" i="1"/>
  <c r="H653" i="1"/>
  <c r="J653" i="1" s="1"/>
  <c r="G653" i="1"/>
  <c r="K653" i="1" s="1"/>
  <c r="F653" i="1"/>
  <c r="E653" i="1"/>
  <c r="D653" i="1"/>
  <c r="I653" i="1" s="1"/>
  <c r="I650" i="1"/>
  <c r="H650" i="1"/>
  <c r="G650" i="1"/>
  <c r="F650" i="1"/>
  <c r="E650" i="1"/>
  <c r="D650" i="1"/>
  <c r="J647" i="1"/>
  <c r="H647" i="1"/>
  <c r="G647" i="1"/>
  <c r="K647" i="1" s="1"/>
  <c r="F647" i="1"/>
  <c r="E647" i="1"/>
  <c r="D647" i="1"/>
  <c r="J646" i="1"/>
  <c r="H646" i="1"/>
  <c r="G646" i="1"/>
  <c r="K646" i="1" s="1"/>
  <c r="F646" i="1"/>
  <c r="E646" i="1"/>
  <c r="D646" i="1"/>
  <c r="I643" i="1"/>
  <c r="H643" i="1"/>
  <c r="G643" i="1"/>
  <c r="F643" i="1"/>
  <c r="E643" i="1"/>
  <c r="D643" i="1"/>
  <c r="K640" i="1"/>
  <c r="J640" i="1"/>
  <c r="I640" i="1"/>
  <c r="H639" i="1"/>
  <c r="J639" i="1" s="1"/>
  <c r="G639" i="1"/>
  <c r="I639" i="1" s="1"/>
  <c r="F639" i="1"/>
  <c r="E639" i="1"/>
  <c r="D639" i="1"/>
  <c r="I636" i="1"/>
  <c r="H636" i="1"/>
  <c r="G636" i="1"/>
  <c r="F636" i="1"/>
  <c r="E636" i="1"/>
  <c r="D636" i="1"/>
  <c r="I633" i="1"/>
  <c r="H633" i="1"/>
  <c r="G633" i="1"/>
  <c r="K633" i="1" s="1"/>
  <c r="F633" i="1"/>
  <c r="E633" i="1"/>
  <c r="J633" i="1" s="1"/>
  <c r="D633" i="1"/>
  <c r="I632" i="1"/>
  <c r="H632" i="1"/>
  <c r="G632" i="1"/>
  <c r="K632" i="1" s="1"/>
  <c r="F632" i="1"/>
  <c r="E632" i="1"/>
  <c r="J632" i="1" s="1"/>
  <c r="D632" i="1"/>
  <c r="I629" i="1"/>
  <c r="H629" i="1"/>
  <c r="G629" i="1"/>
  <c r="F629" i="1"/>
  <c r="E629" i="1"/>
  <c r="D629" i="1"/>
  <c r="K626" i="1"/>
  <c r="J626" i="1"/>
  <c r="I626" i="1"/>
  <c r="J625" i="1"/>
  <c r="H625" i="1"/>
  <c r="G625" i="1"/>
  <c r="K625" i="1" s="1"/>
  <c r="F625" i="1"/>
  <c r="E625" i="1"/>
  <c r="D625" i="1"/>
  <c r="I622" i="1"/>
  <c r="H622" i="1"/>
  <c r="G622" i="1"/>
  <c r="F622" i="1"/>
  <c r="E622" i="1"/>
  <c r="D622" i="1"/>
  <c r="K619" i="1"/>
  <c r="J619" i="1"/>
  <c r="I619" i="1"/>
  <c r="H618" i="1"/>
  <c r="J618" i="1" s="1"/>
  <c r="G618" i="1"/>
  <c r="I618" i="1" s="1"/>
  <c r="K618" i="1" s="1"/>
  <c r="F618" i="1"/>
  <c r="E618" i="1"/>
  <c r="D618" i="1"/>
  <c r="K612" i="1"/>
  <c r="J612" i="1"/>
  <c r="I612" i="1"/>
  <c r="J611" i="1"/>
  <c r="H611" i="1"/>
  <c r="G611" i="1"/>
  <c r="K611" i="1" s="1"/>
  <c r="F611" i="1"/>
  <c r="E611" i="1"/>
  <c r="D611" i="1"/>
  <c r="K605" i="1"/>
  <c r="J605" i="1"/>
  <c r="I605" i="1"/>
  <c r="I604" i="1"/>
  <c r="H604" i="1"/>
  <c r="G604" i="1"/>
  <c r="K604" i="1" s="1"/>
  <c r="F604" i="1"/>
  <c r="E604" i="1"/>
  <c r="J604" i="1" s="1"/>
  <c r="D604" i="1"/>
  <c r="K598" i="1"/>
  <c r="J598" i="1"/>
  <c r="I598" i="1"/>
  <c r="H597" i="1"/>
  <c r="J597" i="1" s="1"/>
  <c r="G597" i="1"/>
  <c r="F597" i="1"/>
  <c r="E597" i="1"/>
  <c r="D597" i="1"/>
  <c r="I597" i="1" s="1"/>
  <c r="K591" i="1"/>
  <c r="J591" i="1"/>
  <c r="I591" i="1"/>
  <c r="H590" i="1"/>
  <c r="G590" i="1"/>
  <c r="I590" i="1" s="1"/>
  <c r="F590" i="1"/>
  <c r="E590" i="1"/>
  <c r="D590" i="1"/>
  <c r="K584" i="1"/>
  <c r="J584" i="1"/>
  <c r="I584" i="1"/>
  <c r="J583" i="1"/>
  <c r="H583" i="1"/>
  <c r="G583" i="1"/>
  <c r="K583" i="1" s="1"/>
  <c r="F583" i="1"/>
  <c r="E583" i="1"/>
  <c r="D583" i="1"/>
  <c r="K582" i="1"/>
  <c r="J582" i="1"/>
  <c r="H582" i="1"/>
  <c r="G582" i="1"/>
  <c r="F582" i="1"/>
  <c r="E582" i="1"/>
  <c r="D582" i="1"/>
  <c r="K581" i="1"/>
  <c r="H581" i="1"/>
  <c r="H576" i="1" s="1"/>
  <c r="G581" i="1"/>
  <c r="F581" i="1"/>
  <c r="E581" i="1"/>
  <c r="D581" i="1"/>
  <c r="D576" i="1" s="1"/>
  <c r="H580" i="1"/>
  <c r="D580" i="1"/>
  <c r="H579" i="1"/>
  <c r="G579" i="1"/>
  <c r="G580" i="1" s="1"/>
  <c r="F579" i="1"/>
  <c r="F580" i="1" s="1"/>
  <c r="E579" i="1"/>
  <c r="E580" i="1" s="1"/>
  <c r="D579" i="1"/>
  <c r="H578" i="1"/>
  <c r="G578" i="1"/>
  <c r="F578" i="1"/>
  <c r="E578" i="1"/>
  <c r="D578" i="1"/>
  <c r="H577" i="1"/>
  <c r="G577" i="1"/>
  <c r="K577" i="1" s="1"/>
  <c r="F577" i="1"/>
  <c r="E577" i="1"/>
  <c r="D577" i="1"/>
  <c r="G576" i="1"/>
  <c r="K576" i="1" s="1"/>
  <c r="F576" i="1"/>
  <c r="K570" i="1"/>
  <c r="J570" i="1"/>
  <c r="I570" i="1"/>
  <c r="I569" i="1"/>
  <c r="H569" i="1"/>
  <c r="G569" i="1"/>
  <c r="K569" i="1" s="1"/>
  <c r="F569" i="1"/>
  <c r="E569" i="1"/>
  <c r="J569" i="1" s="1"/>
  <c r="D569" i="1"/>
  <c r="K568" i="1"/>
  <c r="J568" i="1"/>
  <c r="I568" i="1"/>
  <c r="H568" i="1"/>
  <c r="G568" i="1"/>
  <c r="F568" i="1"/>
  <c r="E568" i="1"/>
  <c r="D568" i="1"/>
  <c r="K567" i="1"/>
  <c r="J567" i="1"/>
  <c r="I567" i="1"/>
  <c r="H567" i="1"/>
  <c r="G567" i="1"/>
  <c r="F567" i="1"/>
  <c r="E567" i="1"/>
  <c r="D567" i="1"/>
  <c r="K565" i="1"/>
  <c r="J565" i="1"/>
  <c r="I565" i="1"/>
  <c r="H565" i="1"/>
  <c r="F565" i="1"/>
  <c r="E565" i="1"/>
  <c r="E562" i="1" s="1"/>
  <c r="D565" i="1"/>
  <c r="D562" i="1" s="1"/>
  <c r="E564" i="1"/>
  <c r="D564" i="1"/>
  <c r="H563" i="1"/>
  <c r="G563" i="1"/>
  <c r="K563" i="1" s="1"/>
  <c r="F563" i="1"/>
  <c r="E563" i="1"/>
  <c r="D563" i="1"/>
  <c r="H562" i="1"/>
  <c r="G562" i="1"/>
  <c r="K562" i="1" s="1"/>
  <c r="F562" i="1"/>
  <c r="K556" i="1"/>
  <c r="J556" i="1"/>
  <c r="I556" i="1"/>
  <c r="J555" i="1"/>
  <c r="I555" i="1"/>
  <c r="H555" i="1"/>
  <c r="G555" i="1"/>
  <c r="K555" i="1" s="1"/>
  <c r="F555" i="1"/>
  <c r="E555" i="1"/>
  <c r="D555" i="1"/>
  <c r="K549" i="1"/>
  <c r="J549" i="1"/>
  <c r="I549" i="1"/>
  <c r="I548" i="1"/>
  <c r="H548" i="1"/>
  <c r="G548" i="1"/>
  <c r="K548" i="1" s="1"/>
  <c r="F548" i="1"/>
  <c r="E548" i="1"/>
  <c r="J548" i="1" s="1"/>
  <c r="D548" i="1"/>
  <c r="K542" i="1"/>
  <c r="J542" i="1"/>
  <c r="I542" i="1"/>
  <c r="H541" i="1"/>
  <c r="G541" i="1"/>
  <c r="I541" i="1" s="1"/>
  <c r="F541" i="1"/>
  <c r="E541" i="1"/>
  <c r="D541" i="1"/>
  <c r="H535" i="1"/>
  <c r="G535" i="1"/>
  <c r="I535" i="1" s="1"/>
  <c r="F535" i="1"/>
  <c r="E535" i="1"/>
  <c r="D535" i="1"/>
  <c r="H534" i="1"/>
  <c r="G534" i="1"/>
  <c r="I534" i="1" s="1"/>
  <c r="F534" i="1"/>
  <c r="E534" i="1"/>
  <c r="D534" i="1"/>
  <c r="K533" i="1"/>
  <c r="J533" i="1"/>
  <c r="I533" i="1"/>
  <c r="H533" i="1"/>
  <c r="G533" i="1"/>
  <c r="F533" i="1"/>
  <c r="E533" i="1"/>
  <c r="D533" i="1"/>
  <c r="K532" i="1"/>
  <c r="J532" i="1"/>
  <c r="I532" i="1"/>
  <c r="H532" i="1"/>
  <c r="G532" i="1"/>
  <c r="F532" i="1"/>
  <c r="E532" i="1"/>
  <c r="D532" i="1"/>
  <c r="K530" i="1"/>
  <c r="J530" i="1"/>
  <c r="I530" i="1"/>
  <c r="H530" i="1"/>
  <c r="G530" i="1"/>
  <c r="F530" i="1"/>
  <c r="E530" i="1"/>
  <c r="D530" i="1"/>
  <c r="K529" i="1"/>
  <c r="J529" i="1"/>
  <c r="I529" i="1"/>
  <c r="H529" i="1"/>
  <c r="G529" i="1"/>
  <c r="F529" i="1"/>
  <c r="E529" i="1"/>
  <c r="D529" i="1"/>
  <c r="H528" i="1"/>
  <c r="G528" i="1"/>
  <c r="I528" i="1" s="1"/>
  <c r="F528" i="1"/>
  <c r="E528" i="1"/>
  <c r="D528" i="1"/>
  <c r="H527" i="1"/>
  <c r="G527" i="1"/>
  <c r="I527" i="1" s="1"/>
  <c r="F527" i="1"/>
  <c r="E527" i="1"/>
  <c r="D527" i="1"/>
  <c r="K526" i="1"/>
  <c r="J526" i="1"/>
  <c r="I526" i="1"/>
  <c r="H526" i="1"/>
  <c r="G526" i="1"/>
  <c r="F526" i="1"/>
  <c r="E526" i="1"/>
  <c r="D526" i="1"/>
  <c r="K525" i="1"/>
  <c r="J525" i="1"/>
  <c r="I525" i="1"/>
  <c r="H525" i="1"/>
  <c r="G525" i="1"/>
  <c r="F525" i="1"/>
  <c r="E525" i="1"/>
  <c r="D525" i="1"/>
  <c r="K523" i="1"/>
  <c r="J523" i="1"/>
  <c r="I523" i="1"/>
  <c r="H523" i="1"/>
  <c r="G523" i="1"/>
  <c r="F523" i="1"/>
  <c r="E523" i="1"/>
  <c r="D523" i="1"/>
  <c r="K522" i="1"/>
  <c r="J522" i="1"/>
  <c r="I522" i="1"/>
  <c r="H522" i="1"/>
  <c r="G522" i="1"/>
  <c r="F522" i="1"/>
  <c r="E522" i="1"/>
  <c r="D522" i="1"/>
  <c r="H521" i="1"/>
  <c r="G521" i="1"/>
  <c r="I521" i="1" s="1"/>
  <c r="F521" i="1"/>
  <c r="E521" i="1"/>
  <c r="D521" i="1"/>
  <c r="H520" i="1"/>
  <c r="G520" i="1"/>
  <c r="I520" i="1" s="1"/>
  <c r="F520" i="1"/>
  <c r="E520" i="1"/>
  <c r="D520" i="1"/>
  <c r="K514" i="1"/>
  <c r="J514" i="1"/>
  <c r="I514" i="1"/>
  <c r="J513" i="1"/>
  <c r="H513" i="1"/>
  <c r="G513" i="1"/>
  <c r="K513" i="1" s="1"/>
  <c r="F513" i="1"/>
  <c r="E513" i="1"/>
  <c r="D513" i="1"/>
  <c r="K507" i="1"/>
  <c r="J507" i="1"/>
  <c r="I507" i="1"/>
  <c r="J506" i="1"/>
  <c r="I506" i="1"/>
  <c r="H506" i="1"/>
  <c r="G506" i="1"/>
  <c r="K506" i="1" s="1"/>
  <c r="F506" i="1"/>
  <c r="E506" i="1"/>
  <c r="D506" i="1"/>
  <c r="K500" i="1"/>
  <c r="J500" i="1"/>
  <c r="I500" i="1"/>
  <c r="I499" i="1"/>
  <c r="H499" i="1"/>
  <c r="J499" i="1" s="1"/>
  <c r="G499" i="1"/>
  <c r="K499" i="1" s="1"/>
  <c r="F499" i="1"/>
  <c r="E499" i="1"/>
  <c r="D499" i="1"/>
  <c r="K493" i="1"/>
  <c r="J493" i="1"/>
  <c r="I493" i="1"/>
  <c r="H492" i="1"/>
  <c r="G492" i="1"/>
  <c r="I492" i="1" s="1"/>
  <c r="F492" i="1"/>
  <c r="E492" i="1"/>
  <c r="D492" i="1"/>
  <c r="K486" i="1"/>
  <c r="J486" i="1"/>
  <c r="I486" i="1"/>
  <c r="H485" i="1"/>
  <c r="G485" i="1"/>
  <c r="K485" i="1" s="1"/>
  <c r="F485" i="1"/>
  <c r="E485" i="1"/>
  <c r="D485" i="1"/>
  <c r="K484" i="1"/>
  <c r="J484" i="1"/>
  <c r="I484" i="1"/>
  <c r="H484" i="1"/>
  <c r="G484" i="1"/>
  <c r="F484" i="1"/>
  <c r="E484" i="1"/>
  <c r="D484" i="1"/>
  <c r="K483" i="1"/>
  <c r="K476" i="1" s="1"/>
  <c r="J483" i="1"/>
  <c r="I483" i="1"/>
  <c r="H483" i="1"/>
  <c r="G483" i="1"/>
  <c r="F483" i="1"/>
  <c r="E483" i="1"/>
  <c r="D483" i="1"/>
  <c r="D476" i="1" s="1"/>
  <c r="K481" i="1"/>
  <c r="J481" i="1"/>
  <c r="I481" i="1"/>
  <c r="H481" i="1"/>
  <c r="G481" i="1"/>
  <c r="G474" i="1" s="1"/>
  <c r="G475" i="1" s="1"/>
  <c r="F481" i="1"/>
  <c r="F474" i="1" s="1"/>
  <c r="F475" i="1" s="1"/>
  <c r="E481" i="1"/>
  <c r="D481" i="1"/>
  <c r="K480" i="1"/>
  <c r="J480" i="1"/>
  <c r="I480" i="1"/>
  <c r="H480" i="1"/>
  <c r="G480" i="1"/>
  <c r="F480" i="1"/>
  <c r="E480" i="1"/>
  <c r="D480" i="1"/>
  <c r="H479" i="1"/>
  <c r="G479" i="1"/>
  <c r="K479" i="1" s="1"/>
  <c r="F479" i="1"/>
  <c r="F472" i="1" s="1"/>
  <c r="F471" i="1" s="1"/>
  <c r="E479" i="1"/>
  <c r="D479" i="1"/>
  <c r="H478" i="1"/>
  <c r="F478" i="1"/>
  <c r="E478" i="1"/>
  <c r="D478" i="1"/>
  <c r="K477" i="1"/>
  <c r="J477" i="1"/>
  <c r="I477" i="1"/>
  <c r="J476" i="1"/>
  <c r="I476" i="1"/>
  <c r="H474" i="1"/>
  <c r="H475" i="1" s="1"/>
  <c r="E474" i="1"/>
  <c r="E475" i="1" s="1"/>
  <c r="D474" i="1"/>
  <c r="D475" i="1" s="1"/>
  <c r="H472" i="1"/>
  <c r="E472" i="1"/>
  <c r="D472" i="1"/>
  <c r="E471" i="1"/>
  <c r="D471" i="1"/>
  <c r="H464" i="1"/>
  <c r="G464" i="1"/>
  <c r="F464" i="1"/>
  <c r="E464" i="1"/>
  <c r="D464" i="1"/>
  <c r="H457" i="1"/>
  <c r="G457" i="1"/>
  <c r="F457" i="1"/>
  <c r="E457" i="1"/>
  <c r="D457" i="1"/>
  <c r="H450" i="1"/>
  <c r="G450" i="1"/>
  <c r="F450" i="1"/>
  <c r="E450" i="1"/>
  <c r="D450" i="1"/>
  <c r="D449" i="1"/>
  <c r="D421" i="1" s="1"/>
  <c r="H444" i="1"/>
  <c r="H443" i="1" s="1"/>
  <c r="G444" i="1"/>
  <c r="F444" i="1"/>
  <c r="F423" i="1" s="1"/>
  <c r="F422" i="1" s="1"/>
  <c r="E444" i="1"/>
  <c r="E423" i="1" s="1"/>
  <c r="E422" i="1" s="1"/>
  <c r="D444" i="1"/>
  <c r="G443" i="1"/>
  <c r="F443" i="1"/>
  <c r="E443" i="1"/>
  <c r="K437" i="1"/>
  <c r="J437" i="1"/>
  <c r="I437" i="1"/>
  <c r="I436" i="1"/>
  <c r="H436" i="1"/>
  <c r="G436" i="1"/>
  <c r="K436" i="1" s="1"/>
  <c r="F436" i="1"/>
  <c r="E436" i="1"/>
  <c r="J436" i="1" s="1"/>
  <c r="D436" i="1"/>
  <c r="K430" i="1"/>
  <c r="J430" i="1"/>
  <c r="I430" i="1"/>
  <c r="K429" i="1"/>
  <c r="H429" i="1"/>
  <c r="G429" i="1"/>
  <c r="F429" i="1"/>
  <c r="E429" i="1"/>
  <c r="D429" i="1"/>
  <c r="H423" i="1"/>
  <c r="H416" i="1" s="1"/>
  <c r="H415" i="1" s="1"/>
  <c r="G423" i="1"/>
  <c r="K423" i="1" s="1"/>
  <c r="D423" i="1"/>
  <c r="D416" i="1" s="1"/>
  <c r="H422" i="1"/>
  <c r="G422" i="1"/>
  <c r="K422" i="1" s="1"/>
  <c r="D422" i="1"/>
  <c r="H421" i="1"/>
  <c r="G421" i="1"/>
  <c r="F421" i="1"/>
  <c r="E421" i="1"/>
  <c r="H420" i="1"/>
  <c r="G420" i="1"/>
  <c r="F420" i="1"/>
  <c r="E420" i="1"/>
  <c r="D420" i="1"/>
  <c r="F416" i="1"/>
  <c r="F415" i="1" s="1"/>
  <c r="E416" i="1"/>
  <c r="E415" i="1" s="1"/>
  <c r="H412" i="1"/>
  <c r="G412" i="1"/>
  <c r="K412" i="1" s="1"/>
  <c r="F412" i="1"/>
  <c r="E412" i="1"/>
  <c r="D412" i="1"/>
  <c r="K411" i="1"/>
  <c r="J411" i="1"/>
  <c r="I411" i="1"/>
  <c r="I410" i="1"/>
  <c r="H410" i="1"/>
  <c r="G410" i="1"/>
  <c r="K410" i="1" s="1"/>
  <c r="F410" i="1"/>
  <c r="E410" i="1"/>
  <c r="J410" i="1" s="1"/>
  <c r="D410" i="1"/>
  <c r="K409" i="1"/>
  <c r="J409" i="1"/>
  <c r="I409" i="1"/>
  <c r="H408" i="1"/>
  <c r="G408" i="1"/>
  <c r="J408" i="1" s="1"/>
  <c r="F408" i="1"/>
  <c r="E408" i="1"/>
  <c r="D408" i="1"/>
  <c r="H405" i="1"/>
  <c r="G405" i="1"/>
  <c r="F405" i="1"/>
  <c r="E405" i="1"/>
  <c r="D405" i="1"/>
  <c r="K402" i="1"/>
  <c r="J402" i="1"/>
  <c r="I402" i="1"/>
  <c r="K401" i="1"/>
  <c r="H401" i="1"/>
  <c r="G401" i="1"/>
  <c r="F401" i="1"/>
  <c r="E401" i="1"/>
  <c r="D401" i="1"/>
  <c r="I401" i="1" s="1"/>
  <c r="H398" i="1"/>
  <c r="G398" i="1"/>
  <c r="F398" i="1"/>
  <c r="E398" i="1"/>
  <c r="D398" i="1"/>
  <c r="K395" i="1"/>
  <c r="J395" i="1"/>
  <c r="I395" i="1"/>
  <c r="I394" i="1"/>
  <c r="H394" i="1"/>
  <c r="G394" i="1"/>
  <c r="K394" i="1" s="1"/>
  <c r="F394" i="1"/>
  <c r="E394" i="1"/>
  <c r="D394" i="1"/>
  <c r="H391" i="1"/>
  <c r="G391" i="1"/>
  <c r="F391" i="1"/>
  <c r="E391" i="1"/>
  <c r="D391" i="1"/>
  <c r="K388" i="1"/>
  <c r="J388" i="1"/>
  <c r="I388" i="1"/>
  <c r="H387" i="1"/>
  <c r="G387" i="1"/>
  <c r="J387" i="1" s="1"/>
  <c r="F387" i="1"/>
  <c r="E387" i="1"/>
  <c r="D387" i="1"/>
  <c r="H384" i="1"/>
  <c r="G384" i="1"/>
  <c r="J384" i="1" s="1"/>
  <c r="F384" i="1"/>
  <c r="E384" i="1"/>
  <c r="E377" i="1" s="1"/>
  <c r="D384" i="1"/>
  <c r="K383" i="1"/>
  <c r="J383" i="1"/>
  <c r="I383" i="1"/>
  <c r="J382" i="1"/>
  <c r="H382" i="1"/>
  <c r="G382" i="1"/>
  <c r="K382" i="1" s="1"/>
  <c r="F382" i="1"/>
  <c r="E382" i="1"/>
  <c r="D382" i="1"/>
  <c r="K381" i="1"/>
  <c r="J381" i="1"/>
  <c r="I381" i="1"/>
  <c r="H380" i="1"/>
  <c r="G380" i="1"/>
  <c r="K380" i="1" s="1"/>
  <c r="F380" i="1"/>
  <c r="E380" i="1"/>
  <c r="D380" i="1"/>
  <c r="H377" i="1"/>
  <c r="G377" i="1"/>
  <c r="K377" i="1" s="1"/>
  <c r="F377" i="1"/>
  <c r="D377" i="1"/>
  <c r="H376" i="1"/>
  <c r="G376" i="1"/>
  <c r="K376" i="1" s="1"/>
  <c r="F376" i="1"/>
  <c r="D376" i="1"/>
  <c r="H375" i="1"/>
  <c r="G375" i="1"/>
  <c r="K375" i="1" s="1"/>
  <c r="F375" i="1"/>
  <c r="E375" i="1"/>
  <c r="D375" i="1"/>
  <c r="H374" i="1"/>
  <c r="G374" i="1"/>
  <c r="K374" i="1" s="1"/>
  <c r="F374" i="1"/>
  <c r="E374" i="1"/>
  <c r="D374" i="1"/>
  <c r="H373" i="1"/>
  <c r="G373" i="1"/>
  <c r="K373" i="1" s="1"/>
  <c r="F373" i="1"/>
  <c r="D373" i="1"/>
  <c r="H369" i="1"/>
  <c r="H370" i="1" s="1"/>
  <c r="H76" i="1" s="1"/>
  <c r="G369" i="1"/>
  <c r="G370" i="1" s="1"/>
  <c r="F369" i="1"/>
  <c r="F370" i="1" s="1"/>
  <c r="F76" i="1" s="1"/>
  <c r="F68" i="1" s="1"/>
  <c r="D369" i="1"/>
  <c r="D370" i="1" s="1"/>
  <c r="D76" i="1" s="1"/>
  <c r="H368" i="1"/>
  <c r="G368" i="1"/>
  <c r="K368" i="1" s="1"/>
  <c r="F368" i="1"/>
  <c r="D368" i="1"/>
  <c r="H367" i="1"/>
  <c r="G367" i="1"/>
  <c r="K367" i="1" s="1"/>
  <c r="F367" i="1"/>
  <c r="E367" i="1"/>
  <c r="D367" i="1"/>
  <c r="H366" i="1"/>
  <c r="G366" i="1"/>
  <c r="K366" i="1" s="1"/>
  <c r="F366" i="1"/>
  <c r="D366" i="1"/>
  <c r="K360" i="1"/>
  <c r="J360" i="1"/>
  <c r="I360" i="1"/>
  <c r="H359" i="1"/>
  <c r="G359" i="1"/>
  <c r="K359" i="1" s="1"/>
  <c r="F359" i="1"/>
  <c r="E359" i="1"/>
  <c r="D359" i="1"/>
  <c r="K353" i="1"/>
  <c r="J353" i="1"/>
  <c r="I353" i="1"/>
  <c r="J352" i="1"/>
  <c r="I352" i="1"/>
  <c r="H352" i="1"/>
  <c r="G352" i="1"/>
  <c r="K352" i="1" s="1"/>
  <c r="F352" i="1"/>
  <c r="E352" i="1"/>
  <c r="D352" i="1"/>
  <c r="H345" i="1"/>
  <c r="G345" i="1"/>
  <c r="F345" i="1"/>
  <c r="E345" i="1"/>
  <c r="D345" i="1"/>
  <c r="K339" i="1"/>
  <c r="J339" i="1"/>
  <c r="I339" i="1"/>
  <c r="J338" i="1"/>
  <c r="I338" i="1"/>
  <c r="H338" i="1"/>
  <c r="G338" i="1"/>
  <c r="K338" i="1" s="1"/>
  <c r="F338" i="1"/>
  <c r="E338" i="1"/>
  <c r="D338" i="1"/>
  <c r="K332" i="1"/>
  <c r="J332" i="1"/>
  <c r="I332" i="1"/>
  <c r="I331" i="1"/>
  <c r="H331" i="1"/>
  <c r="G331" i="1"/>
  <c r="K331" i="1" s="1"/>
  <c r="F331" i="1"/>
  <c r="E331" i="1"/>
  <c r="D331" i="1"/>
  <c r="K325" i="1"/>
  <c r="J325" i="1"/>
  <c r="I325" i="1"/>
  <c r="H324" i="1"/>
  <c r="G324" i="1"/>
  <c r="K324" i="1" s="1"/>
  <c r="F324" i="1"/>
  <c r="E324" i="1"/>
  <c r="D324" i="1"/>
  <c r="K318" i="1"/>
  <c r="J318" i="1"/>
  <c r="I318" i="1"/>
  <c r="H317" i="1"/>
  <c r="G317" i="1"/>
  <c r="K317" i="1" s="1"/>
  <c r="F317" i="1"/>
  <c r="E317" i="1"/>
  <c r="D317" i="1"/>
  <c r="K310" i="1"/>
  <c r="J310" i="1"/>
  <c r="I310" i="1"/>
  <c r="H310" i="1"/>
  <c r="G310" i="1"/>
  <c r="F310" i="1"/>
  <c r="E310" i="1"/>
  <c r="D310" i="1"/>
  <c r="K304" i="1"/>
  <c r="J304" i="1"/>
  <c r="I304" i="1"/>
  <c r="I303" i="1"/>
  <c r="H303" i="1"/>
  <c r="G303" i="1"/>
  <c r="K303" i="1" s="1"/>
  <c r="F303" i="1"/>
  <c r="E303" i="1"/>
  <c r="J303" i="1" s="1"/>
  <c r="D303" i="1"/>
  <c r="H302" i="1"/>
  <c r="G302" i="1"/>
  <c r="F302" i="1"/>
  <c r="E302" i="1"/>
  <c r="D302" i="1"/>
  <c r="H301" i="1"/>
  <c r="G301" i="1"/>
  <c r="F301" i="1"/>
  <c r="E301" i="1"/>
  <c r="D301" i="1"/>
  <c r="H299" i="1"/>
  <c r="H296" i="1" s="1"/>
  <c r="G299" i="1"/>
  <c r="G296" i="1" s="1"/>
  <c r="F299" i="1"/>
  <c r="E299" i="1"/>
  <c r="D299" i="1"/>
  <c r="D296" i="1" s="1"/>
  <c r="H298" i="1"/>
  <c r="G298" i="1"/>
  <c r="F298" i="1"/>
  <c r="E298" i="1"/>
  <c r="D298" i="1"/>
  <c r="I297" i="1"/>
  <c r="H297" i="1"/>
  <c r="G297" i="1"/>
  <c r="K297" i="1" s="1"/>
  <c r="F297" i="1"/>
  <c r="E297" i="1"/>
  <c r="J297" i="1" s="1"/>
  <c r="D297" i="1"/>
  <c r="F296" i="1"/>
  <c r="E296" i="1"/>
  <c r="H291" i="1"/>
  <c r="G291" i="1"/>
  <c r="F291" i="1"/>
  <c r="E291" i="1"/>
  <c r="D291" i="1"/>
  <c r="K290" i="1"/>
  <c r="J290" i="1"/>
  <c r="I290" i="1"/>
  <c r="H290" i="1"/>
  <c r="G290" i="1"/>
  <c r="F290" i="1"/>
  <c r="E290" i="1"/>
  <c r="D290" i="1"/>
  <c r="H289" i="1"/>
  <c r="G289" i="1"/>
  <c r="K289" i="1" s="1"/>
  <c r="F289" i="1"/>
  <c r="E289" i="1"/>
  <c r="D289" i="1"/>
  <c r="K283" i="1"/>
  <c r="J283" i="1"/>
  <c r="I283" i="1"/>
  <c r="I282" i="1"/>
  <c r="H282" i="1"/>
  <c r="G282" i="1"/>
  <c r="K282" i="1" s="1"/>
  <c r="F282" i="1"/>
  <c r="E282" i="1"/>
  <c r="J282" i="1" s="1"/>
  <c r="D282" i="1"/>
  <c r="K276" i="1"/>
  <c r="J276" i="1"/>
  <c r="I276" i="1"/>
  <c r="D276" i="1"/>
  <c r="I275" i="1"/>
  <c r="H275" i="1"/>
  <c r="G275" i="1"/>
  <c r="K275" i="1" s="1"/>
  <c r="F275" i="1"/>
  <c r="E275" i="1"/>
  <c r="J275" i="1" s="1"/>
  <c r="D275" i="1"/>
  <c r="K269" i="1"/>
  <c r="J269" i="1"/>
  <c r="I269" i="1"/>
  <c r="D269" i="1"/>
  <c r="I268" i="1"/>
  <c r="H268" i="1"/>
  <c r="G268" i="1"/>
  <c r="K268" i="1" s="1"/>
  <c r="F268" i="1"/>
  <c r="E268" i="1"/>
  <c r="J268" i="1" s="1"/>
  <c r="D268" i="1"/>
  <c r="K262" i="1"/>
  <c r="J262" i="1"/>
  <c r="I262" i="1"/>
  <c r="H261" i="1"/>
  <c r="G261" i="1"/>
  <c r="K261" i="1" s="1"/>
  <c r="F261" i="1"/>
  <c r="E261" i="1"/>
  <c r="D261" i="1"/>
  <c r="I261" i="1" s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H254" i="1" s="1"/>
  <c r="G257" i="1"/>
  <c r="G254" i="1" s="1"/>
  <c r="F257" i="1"/>
  <c r="E257" i="1"/>
  <c r="D257" i="1"/>
  <c r="D254" i="1" s="1"/>
  <c r="H256" i="1"/>
  <c r="G256" i="1"/>
  <c r="F256" i="1"/>
  <c r="E256" i="1"/>
  <c r="D256" i="1"/>
  <c r="I255" i="1"/>
  <c r="H255" i="1"/>
  <c r="G255" i="1"/>
  <c r="K255" i="1" s="1"/>
  <c r="F255" i="1"/>
  <c r="E255" i="1"/>
  <c r="J255" i="1" s="1"/>
  <c r="D255" i="1"/>
  <c r="F254" i="1"/>
  <c r="E254" i="1"/>
  <c r="K248" i="1"/>
  <c r="J248" i="1"/>
  <c r="J247" i="1" s="1"/>
  <c r="I248" i="1"/>
  <c r="K247" i="1"/>
  <c r="I247" i="1"/>
  <c r="H247" i="1"/>
  <c r="G247" i="1"/>
  <c r="F247" i="1"/>
  <c r="E247" i="1"/>
  <c r="D247" i="1"/>
  <c r="H240" i="1"/>
  <c r="G240" i="1"/>
  <c r="F240" i="1"/>
  <c r="E240" i="1"/>
  <c r="D240" i="1"/>
  <c r="K239" i="1"/>
  <c r="J239" i="1"/>
  <c r="I239" i="1"/>
  <c r="H239" i="1"/>
  <c r="F239" i="1"/>
  <c r="E239" i="1"/>
  <c r="D239" i="1"/>
  <c r="K238" i="1"/>
  <c r="J238" i="1"/>
  <c r="I238" i="1"/>
  <c r="H238" i="1"/>
  <c r="F238" i="1"/>
  <c r="E238" i="1"/>
  <c r="D238" i="1"/>
  <c r="D233" i="1" s="1"/>
  <c r="K236" i="1"/>
  <c r="K233" i="1" s="1"/>
  <c r="J236" i="1"/>
  <c r="I236" i="1"/>
  <c r="H236" i="1"/>
  <c r="H233" i="1" s="1"/>
  <c r="F236" i="1"/>
  <c r="E236" i="1"/>
  <c r="D236" i="1"/>
  <c r="K235" i="1"/>
  <c r="J235" i="1"/>
  <c r="I235" i="1"/>
  <c r="H235" i="1"/>
  <c r="F235" i="1"/>
  <c r="E235" i="1"/>
  <c r="D235" i="1"/>
  <c r="K234" i="1"/>
  <c r="J234" i="1"/>
  <c r="I234" i="1"/>
  <c r="H234" i="1"/>
  <c r="G234" i="1"/>
  <c r="F234" i="1"/>
  <c r="F220" i="1" s="1"/>
  <c r="F219" i="1" s="1"/>
  <c r="E234" i="1"/>
  <c r="E220" i="1" s="1"/>
  <c r="E219" i="1" s="1"/>
  <c r="D234" i="1"/>
  <c r="J233" i="1"/>
  <c r="I233" i="1"/>
  <c r="G233" i="1"/>
  <c r="F233" i="1"/>
  <c r="E233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J222" i="1"/>
  <c r="I222" i="1"/>
  <c r="H222" i="1"/>
  <c r="G222" i="1"/>
  <c r="F222" i="1"/>
  <c r="E222" i="1"/>
  <c r="D222" i="1"/>
  <c r="K221" i="1"/>
  <c r="J221" i="1"/>
  <c r="I221" i="1"/>
  <c r="H221" i="1"/>
  <c r="G221" i="1"/>
  <c r="F221" i="1"/>
  <c r="E221" i="1"/>
  <c r="D221" i="1"/>
  <c r="H220" i="1"/>
  <c r="G220" i="1"/>
  <c r="D220" i="1"/>
  <c r="H219" i="1"/>
  <c r="G219" i="1"/>
  <c r="D219" i="1"/>
  <c r="K212" i="1"/>
  <c r="J212" i="1"/>
  <c r="I212" i="1"/>
  <c r="H212" i="1"/>
  <c r="G212" i="1"/>
  <c r="F212" i="1"/>
  <c r="E212" i="1"/>
  <c r="D212" i="1"/>
  <c r="K206" i="1"/>
  <c r="K205" i="1" s="1"/>
  <c r="J206" i="1"/>
  <c r="I206" i="1"/>
  <c r="J205" i="1"/>
  <c r="I205" i="1"/>
  <c r="H205" i="1"/>
  <c r="G205" i="1"/>
  <c r="F205" i="1"/>
  <c r="E205" i="1"/>
  <c r="D205" i="1"/>
  <c r="K198" i="1"/>
  <c r="J198" i="1"/>
  <c r="I198" i="1"/>
  <c r="H198" i="1"/>
  <c r="G198" i="1"/>
  <c r="F198" i="1"/>
  <c r="E198" i="1"/>
  <c r="D198" i="1"/>
  <c r="K192" i="1"/>
  <c r="J192" i="1"/>
  <c r="I192" i="1"/>
  <c r="I191" i="1"/>
  <c r="H191" i="1"/>
  <c r="G191" i="1"/>
  <c r="K191" i="1" s="1"/>
  <c r="F191" i="1"/>
  <c r="E191" i="1"/>
  <c r="J191" i="1" s="1"/>
  <c r="D191" i="1"/>
  <c r="K185" i="1"/>
  <c r="J185" i="1"/>
  <c r="I185" i="1"/>
  <c r="H184" i="1"/>
  <c r="G184" i="1"/>
  <c r="K184" i="1" s="1"/>
  <c r="F184" i="1"/>
  <c r="E184" i="1"/>
  <c r="D184" i="1"/>
  <c r="I184" i="1" s="1"/>
  <c r="K177" i="1"/>
  <c r="J177" i="1"/>
  <c r="I177" i="1"/>
  <c r="H177" i="1"/>
  <c r="G177" i="1"/>
  <c r="F177" i="1"/>
  <c r="E177" i="1"/>
  <c r="D177" i="1"/>
  <c r="H172" i="1"/>
  <c r="G172" i="1"/>
  <c r="F172" i="1"/>
  <c r="E172" i="1"/>
  <c r="D172" i="1"/>
  <c r="I171" i="1"/>
  <c r="H171" i="1"/>
  <c r="G171" i="1"/>
  <c r="K171" i="1" s="1"/>
  <c r="F171" i="1"/>
  <c r="E171" i="1"/>
  <c r="J171" i="1" s="1"/>
  <c r="D171" i="1"/>
  <c r="I170" i="1"/>
  <c r="H170" i="1"/>
  <c r="G170" i="1"/>
  <c r="K170" i="1" s="1"/>
  <c r="F170" i="1"/>
  <c r="E170" i="1"/>
  <c r="J170" i="1" s="1"/>
  <c r="D170" i="1"/>
  <c r="H165" i="1"/>
  <c r="G165" i="1"/>
  <c r="F165" i="1"/>
  <c r="E165" i="1"/>
  <c r="D165" i="1"/>
  <c r="J164" i="1"/>
  <c r="H164" i="1"/>
  <c r="G164" i="1"/>
  <c r="K164" i="1" s="1"/>
  <c r="F164" i="1"/>
  <c r="E164" i="1"/>
  <c r="D164" i="1"/>
  <c r="J163" i="1"/>
  <c r="H163" i="1"/>
  <c r="G163" i="1"/>
  <c r="K163" i="1" s="1"/>
  <c r="F163" i="1"/>
  <c r="E163" i="1"/>
  <c r="D163" i="1"/>
  <c r="K157" i="1"/>
  <c r="J157" i="1"/>
  <c r="I157" i="1"/>
  <c r="I156" i="1"/>
  <c r="H156" i="1"/>
  <c r="G156" i="1"/>
  <c r="K156" i="1" s="1"/>
  <c r="F156" i="1"/>
  <c r="E156" i="1"/>
  <c r="J156" i="1" s="1"/>
  <c r="D156" i="1"/>
  <c r="K150" i="1"/>
  <c r="J150" i="1"/>
  <c r="I150" i="1"/>
  <c r="H149" i="1"/>
  <c r="G149" i="1"/>
  <c r="K149" i="1" s="1"/>
  <c r="F149" i="1"/>
  <c r="E149" i="1"/>
  <c r="D149" i="1"/>
  <c r="I149" i="1" s="1"/>
  <c r="H143" i="1"/>
  <c r="G143" i="1"/>
  <c r="K143" i="1" s="1"/>
  <c r="F143" i="1"/>
  <c r="E143" i="1"/>
  <c r="D143" i="1"/>
  <c r="I143" i="1" s="1"/>
  <c r="H142" i="1"/>
  <c r="G142" i="1"/>
  <c r="K142" i="1" s="1"/>
  <c r="F142" i="1"/>
  <c r="E142" i="1"/>
  <c r="D142" i="1"/>
  <c r="I142" i="1" s="1"/>
  <c r="K136" i="1"/>
  <c r="J136" i="1"/>
  <c r="I136" i="1"/>
  <c r="H135" i="1"/>
  <c r="G135" i="1"/>
  <c r="K135" i="1" s="1"/>
  <c r="F135" i="1"/>
  <c r="E135" i="1"/>
  <c r="D135" i="1"/>
  <c r="K129" i="1"/>
  <c r="J129" i="1"/>
  <c r="I129" i="1"/>
  <c r="J128" i="1"/>
  <c r="H128" i="1"/>
  <c r="G128" i="1"/>
  <c r="K128" i="1" s="1"/>
  <c r="F128" i="1"/>
  <c r="E128" i="1"/>
  <c r="D128" i="1"/>
  <c r="K122" i="1"/>
  <c r="J122" i="1"/>
  <c r="I122" i="1"/>
  <c r="I121" i="1"/>
  <c r="H121" i="1"/>
  <c r="G121" i="1"/>
  <c r="K121" i="1" s="1"/>
  <c r="F121" i="1"/>
  <c r="E121" i="1"/>
  <c r="J121" i="1" s="1"/>
  <c r="D121" i="1"/>
  <c r="K115" i="1"/>
  <c r="J115" i="1"/>
  <c r="I115" i="1"/>
  <c r="H114" i="1"/>
  <c r="G114" i="1"/>
  <c r="K114" i="1" s="1"/>
  <c r="F114" i="1"/>
  <c r="E114" i="1"/>
  <c r="D114" i="1"/>
  <c r="I114" i="1" s="1"/>
  <c r="K108" i="1"/>
  <c r="J108" i="1"/>
  <c r="I108" i="1"/>
  <c r="H107" i="1"/>
  <c r="G107" i="1"/>
  <c r="K107" i="1" s="1"/>
  <c r="F107" i="1"/>
  <c r="E107" i="1"/>
  <c r="D107" i="1"/>
  <c r="K101" i="1"/>
  <c r="J101" i="1"/>
  <c r="I101" i="1"/>
  <c r="J100" i="1"/>
  <c r="H100" i="1"/>
  <c r="G100" i="1"/>
  <c r="K100" i="1" s="1"/>
  <c r="F100" i="1"/>
  <c r="E100" i="1"/>
  <c r="D100" i="1"/>
  <c r="K94" i="1"/>
  <c r="J94" i="1"/>
  <c r="I94" i="1"/>
  <c r="I93" i="1"/>
  <c r="H93" i="1"/>
  <c r="G93" i="1"/>
  <c r="K93" i="1" s="1"/>
  <c r="F93" i="1"/>
  <c r="E93" i="1"/>
  <c r="J93" i="1" s="1"/>
  <c r="D93" i="1"/>
  <c r="I87" i="1"/>
  <c r="H87" i="1"/>
  <c r="G87" i="1"/>
  <c r="K87" i="1" s="1"/>
  <c r="F87" i="1"/>
  <c r="F73" i="1" s="1"/>
  <c r="E87" i="1"/>
  <c r="J87" i="1" s="1"/>
  <c r="D87" i="1"/>
  <c r="I86" i="1"/>
  <c r="H86" i="1"/>
  <c r="G86" i="1"/>
  <c r="K86" i="1" s="1"/>
  <c r="F86" i="1"/>
  <c r="E86" i="1"/>
  <c r="J86" i="1" s="1"/>
  <c r="D86" i="1"/>
  <c r="H85" i="1"/>
  <c r="G85" i="1"/>
  <c r="F85" i="1"/>
  <c r="F42" i="1" s="1"/>
  <c r="E85" i="1"/>
  <c r="D85" i="1"/>
  <c r="H84" i="1"/>
  <c r="G84" i="1"/>
  <c r="G79" i="1" s="1"/>
  <c r="F84" i="1"/>
  <c r="E84" i="1"/>
  <c r="D84" i="1"/>
  <c r="H83" i="1"/>
  <c r="H40" i="1" s="1"/>
  <c r="G83" i="1"/>
  <c r="F83" i="1"/>
  <c r="E83" i="1"/>
  <c r="D83" i="1"/>
  <c r="D40" i="1" s="1"/>
  <c r="H82" i="1"/>
  <c r="H79" i="1" s="1"/>
  <c r="G82" i="1"/>
  <c r="F82" i="1"/>
  <c r="F67" i="1" s="1"/>
  <c r="E82" i="1"/>
  <c r="E79" i="1" s="1"/>
  <c r="D82" i="1"/>
  <c r="D79" i="1" s="1"/>
  <c r="H81" i="1"/>
  <c r="G81" i="1"/>
  <c r="G66" i="1" s="1"/>
  <c r="F81" i="1"/>
  <c r="F66" i="1" s="1"/>
  <c r="E81" i="1"/>
  <c r="D81" i="1"/>
  <c r="J80" i="1"/>
  <c r="H80" i="1"/>
  <c r="G80" i="1"/>
  <c r="K80" i="1" s="1"/>
  <c r="F80" i="1"/>
  <c r="F37" i="1" s="1"/>
  <c r="F36" i="1" s="1"/>
  <c r="E80" i="1"/>
  <c r="D80" i="1"/>
  <c r="F79" i="1"/>
  <c r="H78" i="1"/>
  <c r="G78" i="1"/>
  <c r="G72" i="1" s="1"/>
  <c r="F78" i="1"/>
  <c r="E78" i="1"/>
  <c r="D78" i="1"/>
  <c r="F77" i="1"/>
  <c r="H75" i="1"/>
  <c r="G75" i="1"/>
  <c r="K75" i="1" s="1"/>
  <c r="F75" i="1"/>
  <c r="D75" i="1"/>
  <c r="I75" i="1" s="1"/>
  <c r="H74" i="1"/>
  <c r="G74" i="1"/>
  <c r="K74" i="1" s="1"/>
  <c r="F74" i="1"/>
  <c r="D74" i="1"/>
  <c r="I74" i="1" s="1"/>
  <c r="H73" i="1"/>
  <c r="G73" i="1"/>
  <c r="K73" i="1" s="1"/>
  <c r="E73" i="1"/>
  <c r="D73" i="1"/>
  <c r="I73" i="1" s="1"/>
  <c r="H72" i="1"/>
  <c r="D72" i="1"/>
  <c r="H68" i="1"/>
  <c r="D68" i="1"/>
  <c r="H67" i="1"/>
  <c r="G67" i="1"/>
  <c r="K67" i="1" s="1"/>
  <c r="D67" i="1"/>
  <c r="I67" i="1" s="1"/>
  <c r="H66" i="1"/>
  <c r="D66" i="1"/>
  <c r="H65" i="1"/>
  <c r="H64" i="1" s="1"/>
  <c r="E65" i="1"/>
  <c r="D65" i="1"/>
  <c r="H63" i="1"/>
  <c r="G63" i="1"/>
  <c r="F63" i="1"/>
  <c r="E63" i="1"/>
  <c r="D63" i="1"/>
  <c r="H62" i="1"/>
  <c r="G62" i="1"/>
  <c r="F62" i="1"/>
  <c r="F57" i="1" s="1"/>
  <c r="E62" i="1"/>
  <c r="D62" i="1"/>
  <c r="H61" i="1"/>
  <c r="G61" i="1"/>
  <c r="F61" i="1"/>
  <c r="E61" i="1"/>
  <c r="D61" i="1"/>
  <c r="H60" i="1"/>
  <c r="H57" i="1" s="1"/>
  <c r="G60" i="1"/>
  <c r="F60" i="1"/>
  <c r="E60" i="1"/>
  <c r="D60" i="1"/>
  <c r="H59" i="1"/>
  <c r="G59" i="1"/>
  <c r="F59" i="1"/>
  <c r="E59" i="1"/>
  <c r="D59" i="1" s="1"/>
  <c r="D58" i="1"/>
  <c r="G57" i="1"/>
  <c r="D57" i="1"/>
  <c r="D55" i="1"/>
  <c r="H54" i="1"/>
  <c r="G54" i="1"/>
  <c r="F54" i="1"/>
  <c r="E54" i="1"/>
  <c r="D54" i="1" s="1"/>
  <c r="H53" i="1"/>
  <c r="G53" i="1"/>
  <c r="G50" i="1" s="1"/>
  <c r="F53" i="1"/>
  <c r="F50" i="1" s="1"/>
  <c r="E53" i="1"/>
  <c r="H52" i="1"/>
  <c r="G52" i="1"/>
  <c r="F52" i="1"/>
  <c r="E52" i="1"/>
  <c r="D52" i="1" s="1"/>
  <c r="D51" i="1"/>
  <c r="H50" i="1"/>
  <c r="E50" i="1"/>
  <c r="D50" i="1"/>
  <c r="G47" i="1"/>
  <c r="G46" i="1"/>
  <c r="H45" i="1"/>
  <c r="F45" i="1"/>
  <c r="D45" i="1"/>
  <c r="H44" i="1"/>
  <c r="F44" i="1"/>
  <c r="E44" i="1"/>
  <c r="D44" i="1"/>
  <c r="H42" i="1"/>
  <c r="G42" i="1"/>
  <c r="E42" i="1"/>
  <c r="D42" i="1"/>
  <c r="H41" i="1"/>
  <c r="F41" i="1"/>
  <c r="E41" i="1"/>
  <c r="D41" i="1"/>
  <c r="G40" i="1"/>
  <c r="F40" i="1"/>
  <c r="E40" i="1"/>
  <c r="H39" i="1"/>
  <c r="G39" i="1"/>
  <c r="G15" i="1" s="1"/>
  <c r="F39" i="1"/>
  <c r="D39" i="1"/>
  <c r="H38" i="1"/>
  <c r="G38" i="1"/>
  <c r="E38" i="1"/>
  <c r="D38" i="1"/>
  <c r="H37" i="1"/>
  <c r="H36" i="1" s="1"/>
  <c r="G37" i="1"/>
  <c r="K37" i="1" s="1"/>
  <c r="E37" i="1"/>
  <c r="D37" i="1"/>
  <c r="I37" i="1" s="1"/>
  <c r="D36" i="1"/>
  <c r="H35" i="1"/>
  <c r="G35" i="1"/>
  <c r="F35" i="1"/>
  <c r="F18" i="1" s="1"/>
  <c r="E35" i="1"/>
  <c r="E18" i="1" s="1"/>
  <c r="D35" i="1"/>
  <c r="F34" i="1"/>
  <c r="H30" i="1"/>
  <c r="F30" i="1"/>
  <c r="F29" i="1" s="1"/>
  <c r="E30" i="1"/>
  <c r="E29" i="1" s="1"/>
  <c r="D30" i="1"/>
  <c r="H28" i="1"/>
  <c r="G28" i="1"/>
  <c r="G19" i="1" s="1"/>
  <c r="F28" i="1"/>
  <c r="F19" i="1" s="1"/>
  <c r="E28" i="1"/>
  <c r="D28" i="1"/>
  <c r="H27" i="1"/>
  <c r="G27" i="1"/>
  <c r="F27" i="1"/>
  <c r="E27" i="1"/>
  <c r="D27" i="1"/>
  <c r="F26" i="1"/>
  <c r="F25" i="1"/>
  <c r="G24" i="1"/>
  <c r="K24" i="1" s="1"/>
  <c r="F24" i="1"/>
  <c r="F23" i="1"/>
  <c r="H22" i="1"/>
  <c r="F22" i="1"/>
  <c r="D22" i="1"/>
  <c r="F21" i="1"/>
  <c r="H19" i="1"/>
  <c r="E19" i="1"/>
  <c r="J19" i="1" s="1"/>
  <c r="D19" i="1"/>
  <c r="I19" i="1" s="1"/>
  <c r="G18" i="1"/>
  <c r="H17" i="1"/>
  <c r="G17" i="1"/>
  <c r="F17" i="1"/>
  <c r="E17" i="1"/>
  <c r="D17" i="1"/>
  <c r="H13" i="1"/>
  <c r="D13" i="1"/>
  <c r="I34" i="2" l="1"/>
  <c r="K47" i="2"/>
  <c r="J47" i="2"/>
  <c r="K26" i="2"/>
  <c r="J26" i="2"/>
  <c r="I26" i="2"/>
  <c r="I47" i="2"/>
  <c r="J56" i="2"/>
  <c r="I56" i="2"/>
  <c r="G43" i="2"/>
  <c r="D30" i="2"/>
  <c r="D59" i="2"/>
  <c r="D40" i="2"/>
  <c r="D39" i="2" s="1"/>
  <c r="I142" i="2"/>
  <c r="F121" i="2"/>
  <c r="F89" i="2"/>
  <c r="F86" i="2" s="1"/>
  <c r="J11" i="2"/>
  <c r="I11" i="2"/>
  <c r="I12" i="2"/>
  <c r="G13" i="2"/>
  <c r="K24" i="2"/>
  <c r="E34" i="2"/>
  <c r="I64" i="2"/>
  <c r="F81" i="2"/>
  <c r="F22" i="2"/>
  <c r="K22" i="2" s="1"/>
  <c r="K23" i="2"/>
  <c r="G31" i="2"/>
  <c r="G42" i="2"/>
  <c r="K122" i="2"/>
  <c r="J122" i="2"/>
  <c r="E22" i="2"/>
  <c r="J22" i="2" s="1"/>
  <c r="K41" i="2"/>
  <c r="E52" i="2"/>
  <c r="J52" i="2" s="1"/>
  <c r="G72" i="2"/>
  <c r="F73" i="2"/>
  <c r="F70" i="2" s="1"/>
  <c r="E74" i="2"/>
  <c r="E68" i="2" s="1"/>
  <c r="E38" i="2" s="1"/>
  <c r="E15" i="2" s="1"/>
  <c r="D81" i="2"/>
  <c r="H81" i="2"/>
  <c r="G82" i="2"/>
  <c r="K91" i="2"/>
  <c r="E121" i="2"/>
  <c r="K127" i="2"/>
  <c r="K128" i="2"/>
  <c r="K132" i="2"/>
  <c r="K133" i="2"/>
  <c r="G137" i="2"/>
  <c r="H223" i="2"/>
  <c r="I224" i="2"/>
  <c r="H218" i="2"/>
  <c r="H233" i="2"/>
  <c r="G238" i="2"/>
  <c r="I314" i="2"/>
  <c r="F56" i="2"/>
  <c r="F43" i="2" s="1"/>
  <c r="G223" i="2"/>
  <c r="G220" i="2"/>
  <c r="K228" i="2"/>
  <c r="J228" i="2"/>
  <c r="F223" i="2"/>
  <c r="K25" i="2"/>
  <c r="E40" i="2"/>
  <c r="E44" i="2"/>
  <c r="K55" i="2"/>
  <c r="E71" i="2"/>
  <c r="E70" i="2" s="1"/>
  <c r="F96" i="2"/>
  <c r="G123" i="2"/>
  <c r="G88" i="2" s="1"/>
  <c r="G86" i="2" s="1"/>
  <c r="I128" i="2"/>
  <c r="H138" i="2"/>
  <c r="H137" i="2" s="1"/>
  <c r="D223" i="2"/>
  <c r="E217" i="2"/>
  <c r="K187" i="2"/>
  <c r="K192" i="2"/>
  <c r="K197" i="2"/>
  <c r="I202" i="2"/>
  <c r="G217" i="2"/>
  <c r="H350" i="2"/>
  <c r="H345" i="2"/>
  <c r="H344" i="2" s="1"/>
  <c r="J384" i="2"/>
  <c r="K273" i="2"/>
  <c r="I411" i="2"/>
  <c r="J411" i="2"/>
  <c r="K433" i="2"/>
  <c r="E459" i="2"/>
  <c r="E439" i="2"/>
  <c r="H434" i="2"/>
  <c r="G441" i="2"/>
  <c r="G464" i="2"/>
  <c r="F436" i="2"/>
  <c r="F460" i="2"/>
  <c r="F445" i="2"/>
  <c r="F434" i="2" s="1"/>
  <c r="E461" i="2"/>
  <c r="E446" i="2"/>
  <c r="E443" i="2" s="1"/>
  <c r="J443" i="2" s="1"/>
  <c r="D462" i="2"/>
  <c r="D447" i="2"/>
  <c r="D436" i="2" s="1"/>
  <c r="H462" i="2"/>
  <c r="H447" i="2"/>
  <c r="H436" i="2" s="1"/>
  <c r="E449" i="2"/>
  <c r="E474" i="2"/>
  <c r="F234" i="2"/>
  <c r="F233" i="2" s="1"/>
  <c r="E304" i="2"/>
  <c r="E303" i="2" s="1"/>
  <c r="G306" i="2"/>
  <c r="G303" i="2" s="1"/>
  <c r="I303" i="2" s="1"/>
  <c r="F314" i="2"/>
  <c r="I318" i="2"/>
  <c r="D345" i="2"/>
  <c r="D344" i="2" s="1"/>
  <c r="F347" i="2"/>
  <c r="D350" i="2"/>
  <c r="H370" i="2"/>
  <c r="K380" i="2"/>
  <c r="K381" i="2"/>
  <c r="K382" i="2"/>
  <c r="K383" i="2"/>
  <c r="G384" i="2"/>
  <c r="K387" i="2"/>
  <c r="K388" i="2"/>
  <c r="K394" i="2"/>
  <c r="K395" i="2"/>
  <c r="K396" i="2"/>
  <c r="K397" i="2"/>
  <c r="G398" i="2"/>
  <c r="K418" i="2"/>
  <c r="I422" i="2"/>
  <c r="J422" i="2"/>
  <c r="J439" i="2"/>
  <c r="G448" i="2"/>
  <c r="J459" i="2"/>
  <c r="H464" i="2"/>
  <c r="J465" i="2"/>
  <c r="E460" i="2"/>
  <c r="E440" i="2"/>
  <c r="D461" i="2"/>
  <c r="D458" i="2" s="1"/>
  <c r="D441" i="2"/>
  <c r="H461" i="2"/>
  <c r="H441" i="2"/>
  <c r="G462" i="2"/>
  <c r="G458" i="2" s="1"/>
  <c r="G442" i="2"/>
  <c r="J470" i="2"/>
  <c r="F448" i="2"/>
  <c r="K489" i="2"/>
  <c r="I499" i="2"/>
  <c r="J224" i="2"/>
  <c r="J243" i="2"/>
  <c r="F304" i="2"/>
  <c r="F303" i="2" s="1"/>
  <c r="E345" i="2"/>
  <c r="E344" i="2" s="1"/>
  <c r="K411" i="2"/>
  <c r="K415" i="2"/>
  <c r="K420" i="2"/>
  <c r="K439" i="2"/>
  <c r="F435" i="2"/>
  <c r="E453" i="2"/>
  <c r="H459" i="2"/>
  <c r="H460" i="2"/>
  <c r="F462" i="2"/>
  <c r="H438" i="2"/>
  <c r="I439" i="2"/>
  <c r="H433" i="2"/>
  <c r="K470" i="2"/>
  <c r="G469" i="2"/>
  <c r="G474" i="2"/>
  <c r="K499" i="2"/>
  <c r="F345" i="2"/>
  <c r="F344" i="2" s="1"/>
  <c r="K422" i="2"/>
  <c r="I425" i="2"/>
  <c r="J425" i="2"/>
  <c r="J444" i="2"/>
  <c r="F453" i="2"/>
  <c r="D464" i="2"/>
  <c r="D433" i="2"/>
  <c r="I465" i="2"/>
  <c r="E469" i="2"/>
  <c r="D446" i="2"/>
  <c r="D443" i="2" s="1"/>
  <c r="D469" i="2"/>
  <c r="H446" i="2"/>
  <c r="H443" i="2" s="1"/>
  <c r="I443" i="2" s="1"/>
  <c r="H469" i="2"/>
  <c r="I469" i="2" s="1"/>
  <c r="D474" i="2"/>
  <c r="H474" i="2"/>
  <c r="F464" i="2"/>
  <c r="F459" i="2"/>
  <c r="F458" i="2" s="1"/>
  <c r="J514" i="2"/>
  <c r="J534" i="2"/>
  <c r="K565" i="2"/>
  <c r="G564" i="2"/>
  <c r="J565" i="2"/>
  <c r="K413" i="2"/>
  <c r="K465" i="2"/>
  <c r="K484" i="2"/>
  <c r="K504" i="2"/>
  <c r="K514" i="2"/>
  <c r="K534" i="2"/>
  <c r="F570" i="2"/>
  <c r="K570" i="2" s="1"/>
  <c r="J570" i="2"/>
  <c r="J571" i="2"/>
  <c r="K575" i="2"/>
  <c r="D586" i="2"/>
  <c r="D585" i="2" s="1"/>
  <c r="H586" i="2"/>
  <c r="H585" i="2" s="1"/>
  <c r="K571" i="2"/>
  <c r="H565" i="2"/>
  <c r="G586" i="2"/>
  <c r="G585" i="2" s="1"/>
  <c r="K19" i="1"/>
  <c r="I72" i="1"/>
  <c r="K66" i="1"/>
  <c r="I66" i="1"/>
  <c r="K370" i="1"/>
  <c r="G76" i="1"/>
  <c r="I370" i="1"/>
  <c r="D29" i="1"/>
  <c r="D18" i="1"/>
  <c r="H29" i="1"/>
  <c r="H18" i="1"/>
  <c r="G36" i="1"/>
  <c r="D64" i="1"/>
  <c r="F72" i="1"/>
  <c r="K72" i="1" s="1"/>
  <c r="F65" i="1"/>
  <c r="F64" i="1" s="1"/>
  <c r="K220" i="1"/>
  <c r="J254" i="1"/>
  <c r="I254" i="1"/>
  <c r="K254" i="1"/>
  <c r="J296" i="1"/>
  <c r="I296" i="1"/>
  <c r="K296" i="1"/>
  <c r="F13" i="1"/>
  <c r="E57" i="1"/>
  <c r="K79" i="1"/>
  <c r="J79" i="1"/>
  <c r="I79" i="1"/>
  <c r="K219" i="1"/>
  <c r="J37" i="1"/>
  <c r="F38" i="1"/>
  <c r="F14" i="1" s="1"/>
  <c r="E39" i="1"/>
  <c r="E36" i="1" s="1"/>
  <c r="G41" i="1"/>
  <c r="J73" i="1"/>
  <c r="I107" i="1"/>
  <c r="J114" i="1"/>
  <c r="I135" i="1"/>
  <c r="J142" i="1"/>
  <c r="J143" i="1"/>
  <c r="J149" i="1"/>
  <c r="J184" i="1"/>
  <c r="I219" i="1"/>
  <c r="I220" i="1"/>
  <c r="J261" i="1"/>
  <c r="I324" i="1"/>
  <c r="J331" i="1"/>
  <c r="I366" i="1"/>
  <c r="I367" i="1"/>
  <c r="E368" i="1"/>
  <c r="E74" i="1" s="1"/>
  <c r="I368" i="1"/>
  <c r="I369" i="1"/>
  <c r="I373" i="1"/>
  <c r="I374" i="1"/>
  <c r="I375" i="1"/>
  <c r="E376" i="1"/>
  <c r="I376" i="1"/>
  <c r="I377" i="1"/>
  <c r="I380" i="1"/>
  <c r="I387" i="1"/>
  <c r="J401" i="1"/>
  <c r="G416" i="1"/>
  <c r="I429" i="1"/>
  <c r="J429" i="1"/>
  <c r="F662" i="1"/>
  <c r="G65" i="1"/>
  <c r="I80" i="1"/>
  <c r="I100" i="1"/>
  <c r="J107" i="1"/>
  <c r="I128" i="1"/>
  <c r="J135" i="1"/>
  <c r="I163" i="1"/>
  <c r="I164" i="1"/>
  <c r="J219" i="1"/>
  <c r="J220" i="1"/>
  <c r="I289" i="1"/>
  <c r="I317" i="1"/>
  <c r="J324" i="1"/>
  <c r="I359" i="1"/>
  <c r="J367" i="1"/>
  <c r="J368" i="1"/>
  <c r="J374" i="1"/>
  <c r="J375" i="1"/>
  <c r="J376" i="1"/>
  <c r="J377" i="1"/>
  <c r="J380" i="1"/>
  <c r="I382" i="1"/>
  <c r="I384" i="1"/>
  <c r="K387" i="1"/>
  <c r="J394" i="1"/>
  <c r="I408" i="1"/>
  <c r="I412" i="1"/>
  <c r="D415" i="1"/>
  <c r="H471" i="1"/>
  <c r="G478" i="1"/>
  <c r="J289" i="1"/>
  <c r="J317" i="1"/>
  <c r="J359" i="1"/>
  <c r="K369" i="1"/>
  <c r="K384" i="1"/>
  <c r="K408" i="1"/>
  <c r="J412" i="1"/>
  <c r="I422" i="1"/>
  <c r="J422" i="1"/>
  <c r="I423" i="1"/>
  <c r="J423" i="1"/>
  <c r="D443" i="1"/>
  <c r="J479" i="1"/>
  <c r="G472" i="1"/>
  <c r="I479" i="1"/>
  <c r="K667" i="1"/>
  <c r="I485" i="1"/>
  <c r="J492" i="1"/>
  <c r="I513" i="1"/>
  <c r="J520" i="1"/>
  <c r="J521" i="1"/>
  <c r="J527" i="1"/>
  <c r="J528" i="1"/>
  <c r="J534" i="1"/>
  <c r="J535" i="1"/>
  <c r="J541" i="1"/>
  <c r="I562" i="1"/>
  <c r="I563" i="1"/>
  <c r="E576" i="1"/>
  <c r="J576" i="1" s="1"/>
  <c r="I576" i="1"/>
  <c r="I577" i="1"/>
  <c r="I583" i="1"/>
  <c r="J590" i="1"/>
  <c r="K597" i="1"/>
  <c r="I611" i="1"/>
  <c r="I625" i="1"/>
  <c r="I646" i="1"/>
  <c r="I647" i="1"/>
  <c r="G697" i="1"/>
  <c r="K711" i="1"/>
  <c r="I733" i="1"/>
  <c r="K739" i="1"/>
  <c r="K754" i="1"/>
  <c r="H755" i="1"/>
  <c r="I756" i="1"/>
  <c r="I805" i="1"/>
  <c r="G806" i="1"/>
  <c r="F804" i="1"/>
  <c r="J812" i="1"/>
  <c r="E809" i="1"/>
  <c r="I831" i="1"/>
  <c r="D832" i="1"/>
  <c r="J485" i="1"/>
  <c r="K492" i="1"/>
  <c r="K520" i="1"/>
  <c r="K521" i="1"/>
  <c r="K527" i="1"/>
  <c r="K528" i="1"/>
  <c r="K534" i="1"/>
  <c r="K535" i="1"/>
  <c r="K541" i="1"/>
  <c r="J562" i="1"/>
  <c r="J563" i="1"/>
  <c r="J577" i="1"/>
  <c r="K590" i="1"/>
  <c r="K639" i="1"/>
  <c r="E677" i="1"/>
  <c r="E45" i="1" s="1"/>
  <c r="H806" i="1"/>
  <c r="I810" i="1"/>
  <c r="D874" i="1"/>
  <c r="D872" i="1"/>
  <c r="H874" i="1"/>
  <c r="G876" i="1"/>
  <c r="G671" i="1" s="1"/>
  <c r="K875" i="1"/>
  <c r="J875" i="1"/>
  <c r="G872" i="1"/>
  <c r="I875" i="1"/>
  <c r="I678" i="1"/>
  <c r="J698" i="1"/>
  <c r="F697" i="1"/>
  <c r="J705" i="1"/>
  <c r="E711" i="1"/>
  <c r="J711" i="1" s="1"/>
  <c r="G753" i="1"/>
  <c r="G809" i="1"/>
  <c r="G811" i="1"/>
  <c r="G669" i="1" s="1"/>
  <c r="D816" i="1"/>
  <c r="I819" i="1"/>
  <c r="F818" i="1"/>
  <c r="K712" i="1"/>
  <c r="K725" i="1"/>
  <c r="G732" i="1"/>
  <c r="I739" i="1"/>
  <c r="K746" i="1"/>
  <c r="I754" i="1"/>
  <c r="G755" i="1"/>
  <c r="K756" i="1"/>
  <c r="K788" i="1"/>
  <c r="J810" i="1"/>
  <c r="D678" i="1"/>
  <c r="H678" i="1"/>
  <c r="G817" i="1"/>
  <c r="F819" i="1"/>
  <c r="G830" i="1"/>
  <c r="K831" i="1"/>
  <c r="I844" i="1"/>
  <c r="D851" i="1"/>
  <c r="I851" i="1" s="1"/>
  <c r="H851" i="1"/>
  <c r="I858" i="1"/>
  <c r="I865" i="1"/>
  <c r="E873" i="1"/>
  <c r="I873" i="1"/>
  <c r="D875" i="1"/>
  <c r="H875" i="1"/>
  <c r="G879" i="1"/>
  <c r="K880" i="1"/>
  <c r="E853" i="1"/>
  <c r="D881" i="1"/>
  <c r="D669" i="1" s="1"/>
  <c r="H881" i="1"/>
  <c r="H669" i="1" s="1"/>
  <c r="E832" i="1"/>
  <c r="F853" i="1"/>
  <c r="K873" i="1"/>
  <c r="I880" i="1"/>
  <c r="E881" i="1"/>
  <c r="E669" i="1" s="1"/>
  <c r="E662" i="1" s="1"/>
  <c r="G883" i="1"/>
  <c r="K812" i="1"/>
  <c r="E819" i="1"/>
  <c r="K852" i="1"/>
  <c r="K458" i="2" l="1"/>
  <c r="K564" i="2"/>
  <c r="J564" i="2"/>
  <c r="K469" i="2"/>
  <c r="J469" i="2"/>
  <c r="G436" i="2"/>
  <c r="G21" i="2"/>
  <c r="G15" i="2" s="1"/>
  <c r="I15" i="2" s="1"/>
  <c r="D435" i="2"/>
  <c r="D20" i="2"/>
  <c r="K398" i="2"/>
  <c r="I398" i="2"/>
  <c r="J398" i="2"/>
  <c r="E438" i="2"/>
  <c r="E433" i="2"/>
  <c r="E18" i="2"/>
  <c r="F218" i="2"/>
  <c r="K223" i="2"/>
  <c r="J223" i="2"/>
  <c r="J42" i="2"/>
  <c r="I42" i="2"/>
  <c r="K42" i="2"/>
  <c r="H564" i="2"/>
  <c r="I564" i="2" s="1"/>
  <c r="I565" i="2"/>
  <c r="K459" i="2"/>
  <c r="I464" i="2"/>
  <c r="F432" i="2"/>
  <c r="J464" i="2"/>
  <c r="K464" i="2"/>
  <c r="E458" i="2"/>
  <c r="J458" i="2" s="1"/>
  <c r="I218" i="2"/>
  <c r="H217" i="2"/>
  <c r="I217" i="2" s="1"/>
  <c r="G121" i="2"/>
  <c r="D29" i="2"/>
  <c r="D10" i="2"/>
  <c r="K56" i="2"/>
  <c r="D432" i="2"/>
  <c r="H432" i="2"/>
  <c r="I432" i="2" s="1"/>
  <c r="I433" i="2"/>
  <c r="H435" i="2"/>
  <c r="H20" i="2"/>
  <c r="E434" i="2"/>
  <c r="E19" i="2"/>
  <c r="E12" i="2" s="1"/>
  <c r="E448" i="2"/>
  <c r="E30" i="2"/>
  <c r="E29" i="2" s="1"/>
  <c r="G435" i="2"/>
  <c r="G432" i="2" s="1"/>
  <c r="G438" i="2"/>
  <c r="G20" i="2"/>
  <c r="J217" i="2"/>
  <c r="E39" i="2"/>
  <c r="E435" i="2"/>
  <c r="H60" i="2"/>
  <c r="E64" i="2"/>
  <c r="J43" i="2"/>
  <c r="I43" i="2"/>
  <c r="K43" i="2"/>
  <c r="D438" i="2"/>
  <c r="I438" i="2" s="1"/>
  <c r="I459" i="2"/>
  <c r="H458" i="2"/>
  <c r="I458" i="2" s="1"/>
  <c r="F443" i="2"/>
  <c r="K443" i="2" s="1"/>
  <c r="I384" i="2"/>
  <c r="K384" i="2"/>
  <c r="I223" i="2"/>
  <c r="G81" i="2"/>
  <c r="G60" i="2"/>
  <c r="G71" i="2"/>
  <c r="H122" i="2"/>
  <c r="E45" i="2"/>
  <c r="F60" i="2"/>
  <c r="I13" i="2"/>
  <c r="K13" i="2"/>
  <c r="J830" i="1"/>
  <c r="I830" i="1"/>
  <c r="K830" i="1"/>
  <c r="H679" i="1"/>
  <c r="H47" i="1" s="1"/>
  <c r="H675" i="1"/>
  <c r="H46" i="1"/>
  <c r="H43" i="1" s="1"/>
  <c r="G23" i="1"/>
  <c r="K36" i="1"/>
  <c r="J36" i="1"/>
  <c r="I36" i="1"/>
  <c r="E820" i="1"/>
  <c r="E816" i="1"/>
  <c r="E678" i="1"/>
  <c r="H662" i="1"/>
  <c r="H23" i="1"/>
  <c r="H14" i="1" s="1"/>
  <c r="J879" i="1"/>
  <c r="I879" i="1"/>
  <c r="K879" i="1"/>
  <c r="J873" i="1"/>
  <c r="E874" i="1"/>
  <c r="E872" i="1"/>
  <c r="E668" i="1"/>
  <c r="F820" i="1"/>
  <c r="K819" i="1"/>
  <c r="F678" i="1"/>
  <c r="D679" i="1"/>
  <c r="D46" i="1"/>
  <c r="D43" i="1" s="1"/>
  <c r="J819" i="1"/>
  <c r="I809" i="1"/>
  <c r="K809" i="1"/>
  <c r="J809" i="1"/>
  <c r="K671" i="1"/>
  <c r="J671" i="1"/>
  <c r="G664" i="1"/>
  <c r="J478" i="1"/>
  <c r="I478" i="1"/>
  <c r="K478" i="1"/>
  <c r="K65" i="1"/>
  <c r="G64" i="1"/>
  <c r="J65" i="1"/>
  <c r="I65" i="1"/>
  <c r="E373" i="1"/>
  <c r="J373" i="1" s="1"/>
  <c r="E369" i="1"/>
  <c r="D662" i="1"/>
  <c r="D23" i="1"/>
  <c r="D14" i="1" s="1"/>
  <c r="H876" i="1"/>
  <c r="H671" i="1" s="1"/>
  <c r="H670" i="1"/>
  <c r="J817" i="1"/>
  <c r="I817" i="1"/>
  <c r="G818" i="1"/>
  <c r="K817" i="1"/>
  <c r="G816" i="1"/>
  <c r="G676" i="1"/>
  <c r="J732" i="1"/>
  <c r="K732" i="1"/>
  <c r="I732" i="1"/>
  <c r="D675" i="1"/>
  <c r="K872" i="1"/>
  <c r="J872" i="1"/>
  <c r="I872" i="1"/>
  <c r="H872" i="1"/>
  <c r="G803" i="1"/>
  <c r="I806" i="1"/>
  <c r="I472" i="1"/>
  <c r="K472" i="1"/>
  <c r="G471" i="1"/>
  <c r="J472" i="1"/>
  <c r="G22" i="1"/>
  <c r="I76" i="1"/>
  <c r="K76" i="1"/>
  <c r="G68" i="1"/>
  <c r="G25" i="1"/>
  <c r="D876" i="1"/>
  <c r="D671" i="1" s="1"/>
  <c r="I671" i="1" s="1"/>
  <c r="D670" i="1"/>
  <c r="F805" i="1"/>
  <c r="F816" i="1"/>
  <c r="J753" i="1"/>
  <c r="K753" i="1"/>
  <c r="I753" i="1"/>
  <c r="E805" i="1"/>
  <c r="J697" i="1"/>
  <c r="K697" i="1"/>
  <c r="I697" i="1"/>
  <c r="K416" i="1"/>
  <c r="J416" i="1"/>
  <c r="G415" i="1"/>
  <c r="I416" i="1"/>
  <c r="G30" i="1"/>
  <c r="E66" i="1"/>
  <c r="J66" i="1" s="1"/>
  <c r="E23" i="1"/>
  <c r="E14" i="1" s="1"/>
  <c r="J74" i="1"/>
  <c r="J71" i="2" l="1"/>
  <c r="K71" i="2"/>
  <c r="G70" i="2"/>
  <c r="K438" i="2"/>
  <c r="J438" i="2"/>
  <c r="E13" i="2"/>
  <c r="J13" i="2" s="1"/>
  <c r="J12" i="2"/>
  <c r="E432" i="2"/>
  <c r="J433" i="2"/>
  <c r="F59" i="2"/>
  <c r="F30" i="2"/>
  <c r="F40" i="2"/>
  <c r="F39" i="2" s="1"/>
  <c r="G30" i="2"/>
  <c r="G59" i="2"/>
  <c r="G40" i="2"/>
  <c r="K432" i="2"/>
  <c r="J432" i="2"/>
  <c r="D17" i="2"/>
  <c r="D14" i="2"/>
  <c r="D9" i="2" s="1"/>
  <c r="H30" i="2"/>
  <c r="H59" i="2"/>
  <c r="H40" i="2"/>
  <c r="H17" i="2"/>
  <c r="I17" i="2" s="1"/>
  <c r="H14" i="2"/>
  <c r="K121" i="2"/>
  <c r="J121" i="2"/>
  <c r="F217" i="2"/>
  <c r="K217" i="2" s="1"/>
  <c r="K218" i="2"/>
  <c r="H121" i="2"/>
  <c r="I121" i="2" s="1"/>
  <c r="I122" i="2"/>
  <c r="G17" i="2"/>
  <c r="G14" i="2"/>
  <c r="J18" i="2"/>
  <c r="E10" i="2"/>
  <c r="E9" i="2" s="1"/>
  <c r="E17" i="2"/>
  <c r="I415" i="1"/>
  <c r="K415" i="1"/>
  <c r="J415" i="1"/>
  <c r="I670" i="1"/>
  <c r="D663" i="1"/>
  <c r="D667" i="1"/>
  <c r="I667" i="1" s="1"/>
  <c r="D24" i="1"/>
  <c r="K68" i="1"/>
  <c r="I68" i="1"/>
  <c r="I676" i="1"/>
  <c r="K676" i="1"/>
  <c r="G677" i="1"/>
  <c r="J676" i="1"/>
  <c r="G675" i="1"/>
  <c r="G661" i="1"/>
  <c r="G44" i="1"/>
  <c r="D47" i="1"/>
  <c r="I679" i="1"/>
  <c r="E661" i="1"/>
  <c r="E660" i="1" s="1"/>
  <c r="J668" i="1"/>
  <c r="E667" i="1"/>
  <c r="J667" i="1" s="1"/>
  <c r="E22" i="1"/>
  <c r="K23" i="1"/>
  <c r="J23" i="1"/>
  <c r="I23" i="1"/>
  <c r="D664" i="1"/>
  <c r="D25" i="1"/>
  <c r="I471" i="1"/>
  <c r="K471" i="1"/>
  <c r="J471" i="1"/>
  <c r="J816" i="1"/>
  <c r="I816" i="1"/>
  <c r="K816" i="1"/>
  <c r="F679" i="1"/>
  <c r="F46" i="1"/>
  <c r="F675" i="1"/>
  <c r="F663" i="1"/>
  <c r="K678" i="1"/>
  <c r="E663" i="1"/>
  <c r="J663" i="1" s="1"/>
  <c r="E679" i="1"/>
  <c r="E46" i="1"/>
  <c r="E43" i="1" s="1"/>
  <c r="E675" i="1"/>
  <c r="J678" i="1"/>
  <c r="J30" i="1"/>
  <c r="I30" i="1"/>
  <c r="G29" i="1"/>
  <c r="K30" i="1"/>
  <c r="E806" i="1"/>
  <c r="J806" i="1" s="1"/>
  <c r="E802" i="1"/>
  <c r="J805" i="1"/>
  <c r="K25" i="1"/>
  <c r="G16" i="1"/>
  <c r="I25" i="1"/>
  <c r="H663" i="1"/>
  <c r="H660" i="1" s="1"/>
  <c r="H667" i="1"/>
  <c r="H24" i="1"/>
  <c r="E75" i="1"/>
  <c r="E370" i="1"/>
  <c r="E366" i="1"/>
  <c r="J366" i="1" s="1"/>
  <c r="J369" i="1"/>
  <c r="K64" i="1"/>
  <c r="I64" i="1"/>
  <c r="F806" i="1"/>
  <c r="K806" i="1" s="1"/>
  <c r="K805" i="1"/>
  <c r="F802" i="1"/>
  <c r="K22" i="1"/>
  <c r="G21" i="1"/>
  <c r="J22" i="1"/>
  <c r="I22" i="1"/>
  <c r="G13" i="1"/>
  <c r="J803" i="1"/>
  <c r="G804" i="1"/>
  <c r="K803" i="1"/>
  <c r="G802" i="1"/>
  <c r="I803" i="1"/>
  <c r="H664" i="1"/>
  <c r="H25" i="1"/>
  <c r="H16" i="1" s="1"/>
  <c r="I664" i="1"/>
  <c r="K17" i="2" l="1"/>
  <c r="J17" i="2"/>
  <c r="J40" i="2"/>
  <c r="K40" i="2"/>
  <c r="G39" i="2"/>
  <c r="F29" i="2"/>
  <c r="F10" i="2"/>
  <c r="F9" i="2" s="1"/>
  <c r="I40" i="2"/>
  <c r="H39" i="2"/>
  <c r="I39" i="2" s="1"/>
  <c r="J70" i="2"/>
  <c r="K70" i="2"/>
  <c r="G29" i="2"/>
  <c r="G10" i="2"/>
  <c r="H29" i="2"/>
  <c r="H10" i="2"/>
  <c r="H9" i="2" s="1"/>
  <c r="E67" i="1"/>
  <c r="E24" i="1"/>
  <c r="E72" i="1"/>
  <c r="J72" i="1" s="1"/>
  <c r="J75" i="1"/>
  <c r="I29" i="1"/>
  <c r="K29" i="1"/>
  <c r="J29" i="1"/>
  <c r="F47" i="1"/>
  <c r="F16" i="1" s="1"/>
  <c r="K679" i="1"/>
  <c r="F664" i="1"/>
  <c r="K664" i="1" s="1"/>
  <c r="I661" i="1"/>
  <c r="K661" i="1"/>
  <c r="G660" i="1"/>
  <c r="J661" i="1"/>
  <c r="K21" i="1"/>
  <c r="J21" i="1"/>
  <c r="H15" i="1"/>
  <c r="H12" i="1" s="1"/>
  <c r="H21" i="1"/>
  <c r="K663" i="1"/>
  <c r="F660" i="1"/>
  <c r="E13" i="1"/>
  <c r="E21" i="1"/>
  <c r="I675" i="1"/>
  <c r="J675" i="1"/>
  <c r="K675" i="1"/>
  <c r="D15" i="1"/>
  <c r="I24" i="1"/>
  <c r="D21" i="1"/>
  <c r="I21" i="1" s="1"/>
  <c r="J802" i="1"/>
  <c r="K802" i="1"/>
  <c r="I802" i="1"/>
  <c r="K16" i="1"/>
  <c r="E664" i="1"/>
  <c r="J664" i="1" s="1"/>
  <c r="E47" i="1"/>
  <c r="J679" i="1"/>
  <c r="I13" i="1"/>
  <c r="G12" i="1"/>
  <c r="J13" i="1"/>
  <c r="E76" i="1"/>
  <c r="J370" i="1"/>
  <c r="F43" i="1"/>
  <c r="F15" i="1"/>
  <c r="D16" i="1"/>
  <c r="I16" i="1" s="1"/>
  <c r="J44" i="1"/>
  <c r="I44" i="1"/>
  <c r="K44" i="1"/>
  <c r="G43" i="1"/>
  <c r="G45" i="1"/>
  <c r="G14" i="1" s="1"/>
  <c r="G662" i="1"/>
  <c r="D660" i="1"/>
  <c r="I663" i="1"/>
  <c r="J10" i="2" l="1"/>
  <c r="I10" i="2"/>
  <c r="K10" i="2"/>
  <c r="G9" i="2"/>
  <c r="J39" i="2"/>
  <c r="K39" i="2"/>
  <c r="I14" i="1"/>
  <c r="K14" i="1"/>
  <c r="J14" i="1"/>
  <c r="I12" i="1"/>
  <c r="J43" i="1"/>
  <c r="I43" i="1"/>
  <c r="K43" i="1"/>
  <c r="E68" i="1"/>
  <c r="J68" i="1" s="1"/>
  <c r="E25" i="1"/>
  <c r="J76" i="1"/>
  <c r="D12" i="1"/>
  <c r="I15" i="1"/>
  <c r="I660" i="1"/>
  <c r="K15" i="1"/>
  <c r="F12" i="1"/>
  <c r="E15" i="1"/>
  <c r="J15" i="1" s="1"/>
  <c r="J24" i="1"/>
  <c r="I662" i="1"/>
  <c r="K662" i="1"/>
  <c r="J662" i="1"/>
  <c r="K13" i="1"/>
  <c r="K660" i="1"/>
  <c r="J660" i="1"/>
  <c r="E64" i="1"/>
  <c r="J64" i="1" s="1"/>
  <c r="J67" i="1"/>
  <c r="J9" i="2" l="1"/>
  <c r="I9" i="2"/>
  <c r="K9" i="2"/>
  <c r="E16" i="1"/>
  <c r="J16" i="1" s="1"/>
  <c r="J25" i="1"/>
  <c r="E12" i="1"/>
  <c r="K12" i="1" l="1"/>
  <c r="J12" i="1"/>
  <c r="H10" i="4" l="1"/>
  <c r="H13" i="4" s="1"/>
  <c r="H16" i="4" s="1"/>
  <c r="G10" i="4"/>
  <c r="G13" i="4" s="1"/>
  <c r="G16" i="4" s="1"/>
  <c r="F10" i="4"/>
  <c r="F13" i="4" s="1"/>
  <c r="F16" i="4" s="1"/>
  <c r="E10" i="4"/>
  <c r="E13" i="4" s="1"/>
  <c r="E16" i="4" s="1"/>
  <c r="C10" i="4"/>
  <c r="B10" i="4"/>
  <c r="H71" i="3"/>
  <c r="G71" i="3"/>
  <c r="F71" i="3"/>
  <c r="E71" i="3"/>
  <c r="C71" i="3"/>
  <c r="B71" i="3"/>
  <c r="H65" i="3"/>
  <c r="G65" i="3"/>
  <c r="F65" i="3"/>
  <c r="E65" i="3"/>
  <c r="C65" i="3"/>
  <c r="B65" i="3"/>
  <c r="H60" i="3"/>
  <c r="G60" i="3"/>
  <c r="F60" i="3"/>
  <c r="E60" i="3"/>
  <c r="C60" i="3"/>
  <c r="B60" i="3"/>
  <c r="H55" i="3"/>
  <c r="G55" i="3"/>
  <c r="F55" i="3"/>
  <c r="E55" i="3"/>
  <c r="C55" i="3"/>
  <c r="B55" i="3"/>
  <c r="H50" i="3"/>
  <c r="G50" i="3"/>
  <c r="F50" i="3"/>
  <c r="E50" i="3"/>
  <c r="C50" i="3"/>
  <c r="B50" i="3"/>
  <c r="H45" i="3"/>
  <c r="G45" i="3"/>
  <c r="F45" i="3"/>
  <c r="E45" i="3"/>
  <c r="C45" i="3"/>
  <c r="B45" i="3"/>
  <c r="H40" i="3"/>
  <c r="G40" i="3"/>
  <c r="F40" i="3"/>
  <c r="E40" i="3"/>
  <c r="C40" i="3"/>
  <c r="B40" i="3"/>
  <c r="H35" i="3"/>
  <c r="G35" i="3"/>
  <c r="F35" i="3"/>
  <c r="E35" i="3"/>
  <c r="C35" i="3"/>
  <c r="B35" i="3"/>
  <c r="H30" i="3"/>
  <c r="G30" i="3"/>
  <c r="F30" i="3"/>
  <c r="E30" i="3"/>
  <c r="C30" i="3"/>
  <c r="B30" i="3"/>
  <c r="H25" i="3"/>
  <c r="G25" i="3"/>
  <c r="F25" i="3"/>
  <c r="E25" i="3"/>
  <c r="C25" i="3"/>
  <c r="B25" i="3"/>
  <c r="H20" i="3"/>
  <c r="G20" i="3"/>
  <c r="F20" i="3"/>
  <c r="E20" i="3"/>
  <c r="C20" i="3"/>
  <c r="B20" i="3"/>
  <c r="H14" i="3"/>
  <c r="G14" i="3"/>
  <c r="F14" i="3"/>
  <c r="E14" i="3"/>
  <c r="C14" i="3"/>
  <c r="B14" i="3"/>
  <c r="H9" i="3"/>
  <c r="H74" i="3" s="1"/>
  <c r="H76" i="3" s="1"/>
  <c r="G9" i="3"/>
  <c r="G74" i="3" s="1"/>
  <c r="G76" i="3" s="1"/>
  <c r="F9" i="3"/>
  <c r="F74" i="3" s="1"/>
  <c r="F76" i="3" s="1"/>
  <c r="E9" i="3"/>
  <c r="E74" i="3" s="1"/>
  <c r="E76" i="3" s="1"/>
  <c r="C9" i="3"/>
  <c r="B9" i="3"/>
</calcChain>
</file>

<file path=xl/sharedStrings.xml><?xml version="1.0" encoding="utf-8"?>
<sst xmlns="http://schemas.openxmlformats.org/spreadsheetml/2006/main" count="2078" uniqueCount="343">
  <si>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</si>
  <si>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</si>
  <si>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IV квартал(12 месяцев)  2022г.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</si>
  <si>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</si>
  <si>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</si>
  <si>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</si>
  <si>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</si>
  <si>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</si>
  <si>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</si>
  <si>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</si>
  <si>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</si>
  <si>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</si>
  <si>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</si>
  <si>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</si>
  <si>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</si>
  <si>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</si>
  <si>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</si>
  <si>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</si>
  <si>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</si>
  <si>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</si>
  <si>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</si>
  <si>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</si>
  <si>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</si>
  <si>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</si>
  <si>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</si>
  <si>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</si>
  <si>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</si>
  <si>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</si>
  <si>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</si>
  <si>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</si>
  <si>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</si>
  <si>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</si>
  <si>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</si>
  <si>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</si>
  <si>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</si>
  <si>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</si>
  <si>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</si>
  <si>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</si>
  <si>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</si>
  <si>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</si>
  <si>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</si>
  <si>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</si>
  <si>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</si>
  <si>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</si>
  <si>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 Обеспечение деятельности управление программ и проектов ГАУ "Управление спортивными мероприятиями"</t>
  </si>
  <si>
    <t>Контрольное событие 1.1.7 "Участие Саратовской области в выставке на Международном спортивном форуме "Россия - спортивная держава"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</si>
  <si>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</si>
  <si>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</si>
  <si>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Контрольное событие 1.2.1 Выполнение областными государственными учреждениями, подведомственными министерству молодежной политики, спорта и уризм области государственных заданий на выполнение государственных услуг (работ)     </t>
  </si>
  <si>
    <t>министерство молодежной политики и спорта Саратовской области</t>
  </si>
  <si>
    <t>Контрольное событие 1.2.2 Предоставление субсидии некоммерческой организации Саратовская областная общественная организация «Физкультурно-спортивное общество «Урожай»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</si>
  <si>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</si>
  <si>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</si>
  <si>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</si>
  <si>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1.3.2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</si>
  <si>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1.3.3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</si>
  <si>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</si>
  <si>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министерство молодежной политики и спорта Саратовской области министерство социального развития области, министерство труда и социальной защиты Саратовской области</t>
  </si>
  <si>
    <t xml:space="preserve">министерство молодежной политики и спорта Саратовской области </t>
  </si>
  <si>
    <t>Контрольное событие 1.5.1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</si>
  <si>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</si>
  <si>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</si>
  <si>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1.6.1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</si>
  <si>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</si>
  <si>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1.6.2 Социальная поддержка детей-сирот и детей, оставшихся без попечения родителей</t>
  </si>
  <si>
    <t>Контрольное событие 1.6.3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</si>
  <si>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1.6.4 "Организация и проведение реабилитационных мероприятий (медицинских, психологических, педагогических) для спортсменов сборных команд Саратовской области  на базе ГБУ СО «СК «Кристалл»  (в том числе с проживанием и питанием) и ГБУ РЦ "Молодежь плюс"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</si>
  <si>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</si>
  <si>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</si>
  <si>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</si>
  <si>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</si>
  <si>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</si>
  <si>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(2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</si>
  <si>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</si>
  <si>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(12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</si>
  <si>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</si>
  <si>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</si>
  <si>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1.21        Создание условий для предоставления государственных услуг населению в сфере физической культуры и спорта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</si>
  <si>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</si>
  <si>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1.1.1 "Приобретение спортивного оборудования и инвентаря для приведения организаций спортивной подготовки в нормативное состояние, в том числе:</t>
  </si>
  <si>
    <t>развитие материальной технической базы спортивных школ олимпийского резерва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</si>
  <si>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</si>
  <si>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</si>
  <si>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</si>
  <si>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</si>
  <si>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</si>
  <si>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</si>
  <si>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</si>
  <si>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Субсидия автономной некоммерческой организации "Туристский информационный центр Саратовской области"</t>
  </si>
  <si>
    <t>контрольное событие 2.2.2. "Имущественный взнос автономной некоммерческой организации "Туристский информационный центр Саратовской области"</t>
  </si>
  <si>
    <t>Региональный проект 2.1 "Развитие туристической инфраструктуры" (в целях реализации федерального проекта "Развитие туристической инфраструктуры")</t>
  </si>
  <si>
    <t>Региональный проект 2.1.1 "Развитие туристической инфраструктуры" (в целях реализации федерального проекта "Развитие туристической инфраструктуры")</t>
  </si>
  <si>
    <t>2.1.2 Осуществление поддержки общественных инициатив на создание модульных некапитальных средств размещения (кемпингов и автокемпингов)</t>
  </si>
  <si>
    <t>2.1.3 Осуществление государственной поддержки развития инфраструктуры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</si>
  <si>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</si>
  <si>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</si>
  <si>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</si>
  <si>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</si>
  <si>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</si>
  <si>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</si>
  <si>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     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</si>
  <si>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 xml:space="preserve">оосновное мероприятие 3.2     «Поддержка талантливой молодежи», в том числе </t>
  </si>
  <si>
    <t>предоставление субсидий бюджетным, автономным учреждениям и иным некоммерческим организациям</t>
  </si>
  <si>
    <t>Контрольное событие 3.2.1.1 "Организация конкурса и вручение областной ежегодной молодежной премии имени П.А. Столыпина"</t>
  </si>
  <si>
    <t>Контрольное событие 3.2.1.2 "Организация и проведение мероприятий по поддержке талантливой молодежи"</t>
  </si>
  <si>
    <t>Премии Губернатора Саратовской области для поддержки талантливой молодежи . Социальное обеспечение и иные выплаты населению</t>
  </si>
  <si>
    <t xml:space="preserve">Премии победителям конкурса социальных проектов "ИНИЦИАТИВА 2022" в рамках молодежного образовательного форума "Хопер" 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</si>
  <si>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</si>
  <si>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</si>
  <si>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</si>
  <si>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 "Организация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</si>
  <si>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</si>
  <si>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  "Организация и проведение рок фестиваля "Желтая гора"</t>
  </si>
  <si>
    <t>Контрольное событие 3.4.5    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</si>
  <si>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</si>
  <si>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</si>
  <si>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</si>
  <si>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</t>
  </si>
  <si>
    <t>3.2.3 "Создание условий для развития и поддержки добровольничества (волонтерства)</t>
  </si>
  <si>
    <t>Региональный проект 3.3 "Развитие системы поддержки молодежи (Молодежь России)" (Саратовская область)</t>
  </si>
  <si>
    <t>3.3.1 "Создание условий для эффективной самореализации молодежи, в то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</si>
  <si>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</si>
  <si>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</si>
  <si>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в том числе: за счет остатка субсидии из федерального бюджета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</si>
  <si>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</si>
  <si>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</si>
  <si>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комитет по реализации инвестиционных проектов в строительстве Саратовской области, Министерство молодежной политики и спорта Саратовской области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</si>
  <si>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</si>
  <si>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</si>
  <si>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</si>
  <si>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</si>
  <si>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</si>
  <si>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</si>
  <si>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</si>
  <si>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</si>
  <si>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>Плавательный бассей по адресу: Саратовская область, Турковский район, р.п. Турки, ул. Свердлова</t>
  </si>
  <si>
    <t xml:space="preserve">Основное мероприятие 4.22 "Предоставление материальной поддержки некоммерческим организациям" </t>
  </si>
  <si>
    <t>Предоставление субсидии некоммерческой организации ПОУ «Саратовский АСК им. Ю.А. Гагарина ДОСААФ России»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</si>
  <si>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</si>
  <si>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 xml:space="preserve">Основное мероприятие 4.24 Развитие инфраструктуры физической культуры и спорта на территориях муниципальных образований области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</si>
  <si>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</si>
  <si>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</si>
  <si>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</si>
  <si>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4.1.2 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</si>
  <si>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</si>
  <si>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4.1.2.4. Закупка и монтаж оборудования для создания на сельских территориях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 требованиями Всероссийского физкультурно-спортивного комплекса "Готов к труду и обороне" (ГТО)
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</si>
  <si>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</si>
  <si>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</si>
  <si>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4.1.4.3 Рконструкция стадиона "Юность", расположенного по адресу : Саратовская область, г. Вольск, ул. Фирстова, 1 "Д"  </t>
  </si>
  <si>
    <t>4.1.4.6 Реконструкция стадиона, расположенного по адресу: г.Ртищево, ул.Железнодорожная 72 "Б"</t>
  </si>
  <si>
    <t xml:space="preserve"> Региональный проект 4.2       "Бизнес - спринт (я выбираю спорт)</t>
  </si>
  <si>
    <t>4.2.1.   Закупка оборудования для создания "Умных спортивный площадок"</t>
  </si>
  <si>
    <t>4.2.1.1 Закупка оборудования для создания "умных" спортивных площадок (плоскостное спортивное сооружение)</t>
  </si>
  <si>
    <t>4.2.1.2 Закупка оборудования для создания "умных" спортивных площадок (модульное спортивное сооружение)</t>
  </si>
  <si>
    <t>4.2.2. Мероприятия по устройству основания для создания «умной» спортивной площадки (в рамках достижения соответствующих задач федерального проекта)</t>
  </si>
  <si>
    <t>4.2.3. Мероприятия для создания "умной" спортивной площадки (в рамках достижения соответствующих задач федерального проекта)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</si>
  <si>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</si>
  <si>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</si>
  <si>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" за  IV КВАРТАЛ (12 месяцев) 2022г.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</si>
  <si>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</si>
  <si>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</si>
  <si>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</si>
  <si>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</si>
  <si>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</si>
  <si>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</si>
  <si>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</si>
  <si>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</si>
  <si>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</si>
  <si>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</si>
  <si>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</si>
  <si>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 «Патриотическое воспитание граждан в Саратовской области »</t>
  </si>
  <si>
    <t xml:space="preserve">министерство молодежной политики и спорта 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</si>
  <si>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</si>
  <si>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</si>
  <si>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 и спорта 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</si>
  <si>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</si>
  <si>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</si>
  <si>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</si>
  <si>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</si>
  <si>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 и спорта  области 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</si>
  <si>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</si>
  <si>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</si>
  <si>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министерство молодежной политики и спорта  области 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</si>
  <si>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</si>
  <si>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</si>
  <si>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</si>
  <si>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</si>
  <si>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</si>
  <si>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</si>
  <si>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</si>
  <si>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</si>
  <si>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</si>
  <si>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</si>
  <si>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</si>
  <si>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</si>
  <si>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</si>
  <si>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</si>
  <si>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</si>
  <si>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 и спорта  области, 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</si>
  <si>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министерство молодежной политики, спорта и туризма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</si>
  <si>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</si>
  <si>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</si>
  <si>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</si>
  <si>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</si>
  <si>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</si>
  <si>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</si>
  <si>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 и спорта 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</si>
  <si>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</si>
  <si>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</si>
  <si>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</si>
  <si>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</si>
  <si>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</si>
  <si>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</si>
  <si>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</si>
  <si>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министерство молодежной политики, спорта и туризма области,допризывной молодежи"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</si>
  <si>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</si>
  <si>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</si>
  <si>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</si>
  <si>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</si>
  <si>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</si>
  <si>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</si>
  <si>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 и спорта  области 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</si>
  <si>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</si>
  <si>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</si>
  <si>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</si>
  <si>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</si>
  <si>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</si>
  <si>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</si>
  <si>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</si>
  <si>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</si>
  <si>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</si>
  <si>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</si>
  <si>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</si>
  <si>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</si>
  <si>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</si>
  <si>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</si>
  <si>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</si>
  <si>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</si>
  <si>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</si>
  <si>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</si>
  <si>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</si>
  <si>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</si>
  <si>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</si>
  <si>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</si>
  <si>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</si>
  <si>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</si>
  <si>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 и спорта  области, 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</si>
  <si>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</si>
  <si>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</si>
  <si>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</si>
  <si>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Реализация регионального проекта 1.1 (программы) в целях выполнения задач федерального проекта "Патриотическое воспитание граждан"</t>
  </si>
  <si>
    <t>министерство молодежной политики и спорта  области, министерство образования области</t>
  </si>
  <si>
    <t>в том числе софинансирование из федерального бюджета</t>
  </si>
  <si>
    <t xml:space="preserve">министерство молодежной политики и спорта  области, </t>
  </si>
  <si>
    <t>п.1.1.1 Вовлечение в социально активнуюдеятельность детей и молодежи через увеличение охвата патриотическими проектами ( в рамка достижения соответствующих задач федерального проекта)</t>
  </si>
  <si>
    <t xml:space="preserve"> 1.1.2 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</t>
  </si>
  <si>
    <t xml:space="preserve">1.1.3.
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
</t>
  </si>
  <si>
    <t xml:space="preserve">1.1.4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 </t>
  </si>
  <si>
    <t>1.1.5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(в рамках достижения соответствующих задач федерального проекта)</t>
  </si>
  <si>
    <t>Подпрограмма 2                           "Военно-патриотическое воспитание граждан"</t>
  </si>
  <si>
    <t>министерство образования области министерство труда и социальной защиты области,  министерство социального развития области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</si>
  <si>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</si>
  <si>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</si>
  <si>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</si>
  <si>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</si>
  <si>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</si>
  <si>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</si>
  <si>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</si>
  <si>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</si>
  <si>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</si>
  <si>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</si>
  <si>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</si>
  <si>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</si>
  <si>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</si>
  <si>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</si>
  <si>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</si>
  <si>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</si>
  <si>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</si>
  <si>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 xml:space="preserve">Контрольное событие 2.1.16 "Организация и проведение "Военно-патриотических игр" </t>
  </si>
  <si>
    <t xml:space="preserve">Контрольное событие 2.1.17 Закупка учебно-практического оборудования и материальной базы для обеспечения деятельности, создания и функционирования учебно-методического центра военно-патриотического воспитания молодежи "Авангард"  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</si>
  <si>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</si>
  <si>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</si>
  <si>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</si>
  <si>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</si>
  <si>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</si>
  <si>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</si>
  <si>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</si>
  <si>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ФКС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</si>
  <si>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</si>
  <si>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12 месяцев 2022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</si>
  <si>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</si>
  <si>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</si>
  <si>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</si>
  <si>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</si>
  <si>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</si>
  <si>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</si>
  <si>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</si>
  <si>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</si>
  <si>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</si>
  <si>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</si>
  <si>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</si>
  <si>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</si>
  <si>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</si>
  <si>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</si>
  <si>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</si>
  <si>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</si>
  <si>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</si>
  <si>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</si>
  <si>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</si>
  <si>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</si>
  <si>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</si>
  <si>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</si>
  <si>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</si>
  <si>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</si>
  <si>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20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</si>
  <si>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</si>
  <si>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</si>
  <si>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</si>
  <si>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</si>
  <si>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</si>
  <si>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</si>
  <si>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</si>
  <si>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</si>
  <si>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</si>
  <si>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</si>
  <si>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</si>
  <si>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</si>
  <si>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-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</si>
  <si>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</si>
  <si>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</si>
  <si>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</si>
  <si>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</si>
  <si>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</si>
  <si>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</si>
  <si>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12 месяцев 2022 года (молодежная политика) </t>
  </si>
  <si>
    <t>Причина отклонений</t>
  </si>
  <si>
    <t>в том числе за счет целевыз средств</t>
  </si>
  <si>
    <t xml:space="preserve">Наименование государственной работа - "Организация мероприятий социальной направленности в сфере молодежной политики"
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</si>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</sst>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/>
    <xf numFmtId="0" fontId="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Border="1"/>
    <xf numFmtId="0" fontId="7" fillId="0" borderId="5" xfId="0" applyFont="1" applyFill="1" applyBorder="1" applyAlignment="1">
      <alignment horizontal="center" vertical="top"/>
    </xf>
    <xf numFmtId="0" fontId="7" fillId="0" borderId="5" xfId="0" applyFont="1" applyBorder="1"/>
    <xf numFmtId="164" fontId="5" fillId="0" borderId="5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4" fillId="0" borderId="0" xfId="0" applyFont="1" applyFill="1" applyAlignment="1">
      <alignment wrapText="1"/>
    </xf>
    <xf numFmtId="164" fontId="9" fillId="0" borderId="5" xfId="0" applyNumberFormat="1" applyFont="1" applyBorder="1" applyAlignment="1">
      <alignment horizontal="center" vertical="top" wrapText="1"/>
    </xf>
    <xf numFmtId="164" fontId="4" fillId="0" borderId="0" xfId="0" applyNumberFormat="1" applyFont="1"/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4" fillId="0" borderId="0" xfId="0" applyFont="1" applyAlignment="1"/>
    <xf numFmtId="0" fontId="4" fillId="0" borderId="0" xfId="0" applyFont="1" applyFill="1"/>
    <xf numFmtId="0" fontId="5" fillId="0" borderId="5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/>
    <xf numFmtId="0" fontId="11" fillId="0" borderId="0" xfId="0" applyFont="1" applyAlignment="1">
      <alignment horizontal="center"/>
    </xf>
    <xf numFmtId="0" fontId="10" fillId="0" borderId="2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2" fontId="11" fillId="0" borderId="5" xfId="0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/>
    <xf numFmtId="164" fontId="11" fillId="0" borderId="5" xfId="0" applyNumberFormat="1" applyFont="1" applyBorder="1"/>
    <xf numFmtId="164" fontId="10" fillId="0" borderId="5" xfId="0" applyNumberFormat="1" applyFont="1" applyBorder="1"/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5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2" fontId="0" fillId="0" borderId="5" xfId="0" applyNumberForma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/>
    <xf numFmtId="164" fontId="0" fillId="0" borderId="5" xfId="0" applyNumberFormat="1" applyBorder="1"/>
    <xf numFmtId="2" fontId="0" fillId="0" borderId="5" xfId="0" applyNumberFormat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Fill="1" applyBorder="1" applyAlignment="1"/>
    <xf numFmtId="2" fontId="15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5"/>
  <sheetViews>
    <sheetView zoomScale="80" zoomScaleNormal="80" workbookViewId="0">
      <selection sqref="A1:XFD1048576"/>
    </sheetView>
  </sheetViews>
  <sheetFormatPr defaultColWidth="16.85546875" defaultRowHeight="24.75" customHeight="1" x14ac:dyDescent="0.25"/>
  <cols>
    <col min="1" max="1" width="22.28515625" style="40" customWidth="1"/>
    <col min="2" max="2" width="16.85546875" style="41"/>
    <col min="3" max="3" width="22" style="42" customWidth="1"/>
    <col min="4" max="8" width="16.85546875" style="42"/>
    <col min="9" max="10" width="16.85546875" style="40"/>
    <col min="11" max="16384" width="16.85546875" style="4"/>
  </cols>
  <sheetData>
    <row r="1" spans="1:12" s="2" customFormat="1" ht="24.75" customHeight="1" x14ac:dyDescent="0.25">
      <c r="A1" s="190"/>
      <c r="B1" s="190"/>
      <c r="C1" s="190"/>
      <c r="D1" s="190"/>
      <c r="E1" s="190"/>
      <c r="F1" s="190"/>
      <c r="G1" s="1"/>
      <c r="I1" s="3"/>
      <c r="J1" s="3"/>
    </row>
    <row r="2" spans="1:12" ht="24.75" customHeight="1" x14ac:dyDescent="0.25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2" ht="24.75" customHeight="1" x14ac:dyDescent="0.25">
      <c r="A3" s="192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2" ht="24.75" customHeight="1" x14ac:dyDescent="0.25">
      <c r="A4" s="192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2" ht="24.75" customHeight="1" x14ac:dyDescent="0.2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"/>
    </row>
    <row r="6" spans="1:12" ht="24.75" customHeight="1" x14ac:dyDescent="0.25">
      <c r="A6" s="5"/>
      <c r="B6" s="6"/>
      <c r="C6" s="7"/>
      <c r="D6" s="7"/>
      <c r="E6" s="7"/>
      <c r="F6" s="7"/>
      <c r="G6" s="7"/>
      <c r="H6" s="7"/>
      <c r="I6" s="8"/>
      <c r="J6" s="8"/>
      <c r="K6" s="9" t="s">
        <v>3</v>
      </c>
    </row>
    <row r="7" spans="1:12" ht="24.75" customHeight="1" x14ac:dyDescent="0.25">
      <c r="A7" s="187" t="s">
        <v>4</v>
      </c>
      <c r="B7" s="194" t="s">
        <v>5</v>
      </c>
      <c r="C7" s="187" t="s">
        <v>6</v>
      </c>
      <c r="D7" s="187" t="s">
        <v>7</v>
      </c>
      <c r="E7" s="187" t="s">
        <v>8</v>
      </c>
      <c r="F7" s="187" t="s">
        <v>9</v>
      </c>
      <c r="G7" s="187" t="s">
        <v>10</v>
      </c>
      <c r="H7" s="187" t="s">
        <v>11</v>
      </c>
      <c r="I7" s="189" t="s">
        <v>12</v>
      </c>
      <c r="J7" s="189"/>
      <c r="K7" s="189"/>
    </row>
    <row r="8" spans="1:12" ht="24.75" customHeight="1" x14ac:dyDescent="0.25">
      <c r="A8" s="187"/>
      <c r="B8" s="194"/>
      <c r="C8" s="187"/>
      <c r="D8" s="187"/>
      <c r="E8" s="187"/>
      <c r="F8" s="187"/>
      <c r="G8" s="187"/>
      <c r="H8" s="187"/>
      <c r="I8" s="116" t="s">
        <v>13</v>
      </c>
      <c r="J8" s="116" t="s">
        <v>14</v>
      </c>
      <c r="K8" s="116" t="s">
        <v>15</v>
      </c>
    </row>
    <row r="9" spans="1:12" ht="24.75" customHeight="1" x14ac:dyDescent="0.25">
      <c r="A9" s="187"/>
      <c r="B9" s="194"/>
      <c r="C9" s="187"/>
      <c r="D9" s="187"/>
      <c r="E9" s="187"/>
      <c r="F9" s="187"/>
      <c r="G9" s="187"/>
      <c r="H9" s="187"/>
      <c r="I9" s="116"/>
      <c r="J9" s="116"/>
      <c r="K9" s="116"/>
    </row>
    <row r="10" spans="1:12" ht="24.75" customHeight="1" x14ac:dyDescent="0.25">
      <c r="A10" s="188"/>
      <c r="B10" s="195"/>
      <c r="C10" s="188"/>
      <c r="D10" s="188"/>
      <c r="E10" s="188"/>
      <c r="F10" s="188"/>
      <c r="G10" s="188"/>
      <c r="H10" s="188"/>
      <c r="I10" s="117"/>
      <c r="J10" s="117"/>
      <c r="K10" s="117"/>
    </row>
    <row r="11" spans="1:12" ht="24.75" customHeight="1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7</v>
      </c>
      <c r="I11" s="10">
        <v>8</v>
      </c>
      <c r="J11" s="10">
        <v>9</v>
      </c>
      <c r="K11" s="11">
        <v>10</v>
      </c>
    </row>
    <row r="12" spans="1:12" ht="15" x14ac:dyDescent="0.25">
      <c r="A12" s="149" t="s">
        <v>16</v>
      </c>
      <c r="B12" s="184" t="s">
        <v>17</v>
      </c>
      <c r="C12" s="12" t="s">
        <v>18</v>
      </c>
      <c r="D12" s="13">
        <f>D13+D15+D17+D18+D19</f>
        <v>2412129.83</v>
      </c>
      <c r="E12" s="14">
        <f>E13+E15+E17+E18+E19</f>
        <v>2412129.83</v>
      </c>
      <c r="F12" s="14">
        <f t="shared" ref="F12:H12" si="0">F13+F15+F17+F18+F19</f>
        <v>2411829.7000000002</v>
      </c>
      <c r="G12" s="14">
        <f t="shared" si="0"/>
        <v>2252924</v>
      </c>
      <c r="H12" s="14">
        <f t="shared" si="0"/>
        <v>2252924</v>
      </c>
      <c r="I12" s="15">
        <f t="shared" ref="I12:I16" si="1">G12/D12*100</f>
        <v>93.399781884874741</v>
      </c>
      <c r="J12" s="15">
        <f>G12/E12*100</f>
        <v>93.399781884874741</v>
      </c>
      <c r="K12" s="15">
        <f>G12/E12*100</f>
        <v>93.399781884874741</v>
      </c>
    </row>
    <row r="13" spans="1:12" ht="48.75" customHeight="1" x14ac:dyDescent="0.25">
      <c r="A13" s="150"/>
      <c r="B13" s="185"/>
      <c r="C13" s="16" t="s">
        <v>19</v>
      </c>
      <c r="D13" s="22">
        <f t="shared" ref="D13:H16" si="2">D22+D37+D44+D30</f>
        <v>2150258.33</v>
      </c>
      <c r="E13" s="17">
        <f t="shared" si="2"/>
        <v>2150258.33</v>
      </c>
      <c r="F13" s="17">
        <f t="shared" si="2"/>
        <v>2149958.2000000002</v>
      </c>
      <c r="G13" s="17">
        <f t="shared" si="2"/>
        <v>1997123</v>
      </c>
      <c r="H13" s="17">
        <f t="shared" si="2"/>
        <v>1997123</v>
      </c>
      <c r="I13" s="15">
        <f t="shared" si="1"/>
        <v>92.878282210863475</v>
      </c>
      <c r="J13" s="15">
        <f>G13/E13*100</f>
        <v>92.878282210863475</v>
      </c>
      <c r="K13" s="15">
        <f>G13/E13*100</f>
        <v>92.878282210863475</v>
      </c>
    </row>
    <row r="14" spans="1:12" ht="42" customHeight="1" x14ac:dyDescent="0.25">
      <c r="A14" s="150"/>
      <c r="B14" s="185"/>
      <c r="C14" s="18" t="s">
        <v>20</v>
      </c>
      <c r="D14" s="22">
        <f t="shared" si="2"/>
        <v>92934.5</v>
      </c>
      <c r="E14" s="17">
        <f t="shared" si="2"/>
        <v>92934.5</v>
      </c>
      <c r="F14" s="17">
        <f t="shared" si="2"/>
        <v>92634.5</v>
      </c>
      <c r="G14" s="17">
        <f t="shared" si="2"/>
        <v>82783.799999999988</v>
      </c>
      <c r="H14" s="17">
        <f t="shared" si="2"/>
        <v>82783.799999999988</v>
      </c>
      <c r="I14" s="15">
        <f t="shared" si="1"/>
        <v>89.077576142336795</v>
      </c>
      <c r="J14" s="15">
        <f>G14/E14*100</f>
        <v>89.077576142336795</v>
      </c>
      <c r="K14" s="15">
        <f>G14/F14*100</f>
        <v>89.366056922636801</v>
      </c>
    </row>
    <row r="15" spans="1:12" ht="48" customHeight="1" x14ac:dyDescent="0.25">
      <c r="A15" s="150"/>
      <c r="B15" s="185"/>
      <c r="C15" s="16" t="s">
        <v>21</v>
      </c>
      <c r="D15" s="22">
        <f t="shared" si="2"/>
        <v>261871.5</v>
      </c>
      <c r="E15" s="17">
        <f t="shared" si="2"/>
        <v>261871.5</v>
      </c>
      <c r="F15" s="17">
        <f t="shared" si="2"/>
        <v>261871.5</v>
      </c>
      <c r="G15" s="17">
        <f t="shared" si="2"/>
        <v>255801</v>
      </c>
      <c r="H15" s="17">
        <f t="shared" si="2"/>
        <v>255801</v>
      </c>
      <c r="I15" s="15">
        <f t="shared" si="1"/>
        <v>97.681878325820108</v>
      </c>
      <c r="J15" s="15">
        <f>G15/E15*100</f>
        <v>97.681878325820108</v>
      </c>
      <c r="K15" s="15">
        <f>G15/F15*100</f>
        <v>97.681878325820108</v>
      </c>
    </row>
    <row r="16" spans="1:12" ht="36.75" customHeight="1" x14ac:dyDescent="0.25">
      <c r="A16" s="150"/>
      <c r="B16" s="185"/>
      <c r="C16" s="18" t="s">
        <v>22</v>
      </c>
      <c r="D16" s="22">
        <f t="shared" si="2"/>
        <v>261871.5</v>
      </c>
      <c r="E16" s="17">
        <f t="shared" si="2"/>
        <v>261871.5</v>
      </c>
      <c r="F16" s="17">
        <f t="shared" si="2"/>
        <v>261871.5</v>
      </c>
      <c r="G16" s="17">
        <f t="shared" si="2"/>
        <v>255801</v>
      </c>
      <c r="H16" s="17">
        <f t="shared" si="2"/>
        <v>255801</v>
      </c>
      <c r="I16" s="17">
        <f t="shared" si="1"/>
        <v>97.681878325820108</v>
      </c>
      <c r="J16" s="19">
        <f>G16/E16*100</f>
        <v>97.681878325820108</v>
      </c>
      <c r="K16" s="19">
        <f>G16/F16*100</f>
        <v>97.681878325820108</v>
      </c>
    </row>
    <row r="17" spans="1:11" ht="38.25" customHeight="1" x14ac:dyDescent="0.25">
      <c r="A17" s="150"/>
      <c r="B17" s="185"/>
      <c r="C17" s="16" t="s">
        <v>23</v>
      </c>
      <c r="D17" s="22">
        <f>D55</f>
        <v>0</v>
      </c>
      <c r="E17" s="17">
        <f t="shared" ref="E17:H17" si="3">E55</f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5">
        <v>0</v>
      </c>
      <c r="J17" s="15">
        <v>0</v>
      </c>
      <c r="K17" s="15">
        <v>0</v>
      </c>
    </row>
    <row r="18" spans="1:11" ht="94.5" customHeight="1" x14ac:dyDescent="0.25">
      <c r="A18" s="150"/>
      <c r="B18" s="185"/>
      <c r="C18" s="16" t="s">
        <v>24</v>
      </c>
      <c r="D18" s="22">
        <f>D35</f>
        <v>0</v>
      </c>
      <c r="E18" s="22">
        <f t="shared" ref="E18:H18" si="4">E35</f>
        <v>0</v>
      </c>
      <c r="F18" s="22">
        <f t="shared" si="4"/>
        <v>0</v>
      </c>
      <c r="G18" s="22">
        <f t="shared" si="4"/>
        <v>0</v>
      </c>
      <c r="H18" s="22">
        <f t="shared" si="4"/>
        <v>0</v>
      </c>
      <c r="I18" s="19">
        <v>0</v>
      </c>
      <c r="J18" s="19">
        <v>0</v>
      </c>
      <c r="K18" s="19">
        <v>0</v>
      </c>
    </row>
    <row r="19" spans="1:11" ht="24.75" customHeight="1" x14ac:dyDescent="0.25">
      <c r="A19" s="151"/>
      <c r="B19" s="186"/>
      <c r="C19" s="20" t="s">
        <v>25</v>
      </c>
      <c r="D19" s="17">
        <f>D28</f>
        <v>0</v>
      </c>
      <c r="E19" s="17">
        <f t="shared" ref="E19:H19" si="5">E28</f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9" t="e">
        <f>G19/D19*100</f>
        <v>#DIV/0!</v>
      </c>
      <c r="J19" s="19" t="e">
        <f>G19/E19*100</f>
        <v>#DIV/0!</v>
      </c>
      <c r="K19" s="19" t="e">
        <f>G19/F19*100</f>
        <v>#DIV/0!</v>
      </c>
    </row>
    <row r="20" spans="1:11" ht="15" customHeight="1" x14ac:dyDescent="0.25">
      <c r="A20" s="21"/>
      <c r="B20" s="181" t="s">
        <v>26</v>
      </c>
      <c r="C20" s="182"/>
      <c r="D20" s="182"/>
      <c r="E20" s="182"/>
      <c r="F20" s="183"/>
      <c r="G20" s="22"/>
      <c r="H20" s="23"/>
      <c r="I20" s="15"/>
      <c r="J20" s="15"/>
      <c r="K20" s="15"/>
    </row>
    <row r="21" spans="1:11" ht="15" x14ac:dyDescent="0.25">
      <c r="A21" s="149"/>
      <c r="B21" s="133" t="s">
        <v>27</v>
      </c>
      <c r="C21" s="12" t="s">
        <v>18</v>
      </c>
      <c r="D21" s="14">
        <f>D22+D24+D26+D27+D28</f>
        <v>2237492.33</v>
      </c>
      <c r="E21" s="14">
        <f t="shared" ref="E21:H21" si="6">E22+E24+E26+E27+E28</f>
        <v>2237492.33</v>
      </c>
      <c r="F21" s="14">
        <f t="shared" si="6"/>
        <v>2237492.2000000002</v>
      </c>
      <c r="G21" s="14">
        <f t="shared" si="6"/>
        <v>2094367.1</v>
      </c>
      <c r="H21" s="14">
        <f t="shared" si="6"/>
        <v>2094367.1</v>
      </c>
      <c r="I21" s="15">
        <f>G21/D21*100</f>
        <v>93.603319748586571</v>
      </c>
      <c r="J21" s="15">
        <f>G21/E21*100</f>
        <v>93.603319748586571</v>
      </c>
      <c r="K21" s="15">
        <f>G21/F21*100</f>
        <v>93.603325187010697</v>
      </c>
    </row>
    <row r="22" spans="1:11" ht="15" x14ac:dyDescent="0.25">
      <c r="A22" s="150"/>
      <c r="B22" s="131"/>
      <c r="C22" s="16" t="s">
        <v>19</v>
      </c>
      <c r="D22" s="17">
        <f>D73+D472+D668</f>
        <v>2060396.63</v>
      </c>
      <c r="E22" s="17">
        <f>E73+E472+E668</f>
        <v>2060396.63</v>
      </c>
      <c r="F22" s="17">
        <f>F73+F472+F668</f>
        <v>2060396.5</v>
      </c>
      <c r="G22" s="17">
        <f>G73+G472+G668</f>
        <v>1917397.5</v>
      </c>
      <c r="H22" s="17">
        <f>H73+H472+H668</f>
        <v>1917397.5</v>
      </c>
      <c r="I22" s="15">
        <f>G22/D22*100</f>
        <v>93.059630950765055</v>
      </c>
      <c r="J22" s="15">
        <f>G22/E22*100</f>
        <v>93.059630950765055</v>
      </c>
      <c r="K22" s="15">
        <f>G22/F22*100</f>
        <v>93.059636822330077</v>
      </c>
    </row>
    <row r="23" spans="1:11" ht="60" x14ac:dyDescent="0.25">
      <c r="A23" s="150"/>
      <c r="B23" s="131"/>
      <c r="C23" s="24" t="s">
        <v>20</v>
      </c>
      <c r="D23" s="17">
        <f>D74+D669</f>
        <v>27640.799999999999</v>
      </c>
      <c r="E23" s="17">
        <f>E74+E669</f>
        <v>27640.799999999999</v>
      </c>
      <c r="F23" s="17">
        <f>F74+F669</f>
        <v>27640.799999999999</v>
      </c>
      <c r="G23" s="17">
        <f>G74+G669</f>
        <v>27626.3</v>
      </c>
      <c r="H23" s="17">
        <f>H74+H669</f>
        <v>27626.3</v>
      </c>
      <c r="I23" s="15">
        <f>G23/D23*100</f>
        <v>99.94754131573616</v>
      </c>
      <c r="J23" s="15">
        <f>G23/E23*100</f>
        <v>99.94754131573616</v>
      </c>
      <c r="K23" s="15">
        <f>G23/F23*100</f>
        <v>99.94754131573616</v>
      </c>
    </row>
    <row r="24" spans="1:11" ht="30" x14ac:dyDescent="0.25">
      <c r="A24" s="150"/>
      <c r="B24" s="131"/>
      <c r="C24" s="16" t="s">
        <v>21</v>
      </c>
      <c r="D24" s="17">
        <f>D75+D474+D670</f>
        <v>177095.7</v>
      </c>
      <c r="E24" s="17">
        <f>E75+E474+E670</f>
        <v>177095.7</v>
      </c>
      <c r="F24" s="17">
        <f>F75+F474+F670</f>
        <v>177095.7</v>
      </c>
      <c r="G24" s="17">
        <f>G75+G474+G670</f>
        <v>176969.60000000001</v>
      </c>
      <c r="H24" s="17">
        <f>H75+H474+H670</f>
        <v>176969.60000000001</v>
      </c>
      <c r="I24" s="15">
        <f>G24/D24*100</f>
        <v>99.928795560818244</v>
      </c>
      <c r="J24" s="15">
        <f>G24/E24*100</f>
        <v>99.928795560818244</v>
      </c>
      <c r="K24" s="15">
        <f>G24/F24*100</f>
        <v>99.928795560818244</v>
      </c>
    </row>
    <row r="25" spans="1:11" ht="60" x14ac:dyDescent="0.25">
      <c r="A25" s="150"/>
      <c r="B25" s="131"/>
      <c r="C25" s="24" t="s">
        <v>22</v>
      </c>
      <c r="D25" s="17">
        <f>D76+D671</f>
        <v>177095.7</v>
      </c>
      <c r="E25" s="17">
        <f>E76+E671</f>
        <v>177095.7</v>
      </c>
      <c r="F25" s="17">
        <f>F76+F671</f>
        <v>177095.7</v>
      </c>
      <c r="G25" s="17">
        <f>G76+G671</f>
        <v>176969.60000000001</v>
      </c>
      <c r="H25" s="17">
        <f>H76+H671</f>
        <v>176969.60000000001</v>
      </c>
      <c r="I25" s="15">
        <f>G25/D25*100</f>
        <v>99.928795560818244</v>
      </c>
      <c r="J25" s="15">
        <f>G25/E25*100</f>
        <v>99.928795560818244</v>
      </c>
      <c r="K25" s="15">
        <f>G25/F25*100</f>
        <v>99.928795560818244</v>
      </c>
    </row>
    <row r="26" spans="1:11" ht="30" x14ac:dyDescent="0.25">
      <c r="A26" s="150"/>
      <c r="B26" s="131"/>
      <c r="C26" s="16" t="s">
        <v>23</v>
      </c>
      <c r="D26" s="17">
        <v>0</v>
      </c>
      <c r="E26" s="17">
        <v>0</v>
      </c>
      <c r="F26" s="17">
        <f>F77+F420</f>
        <v>0</v>
      </c>
      <c r="G26" s="17">
        <v>0</v>
      </c>
      <c r="H26" s="17">
        <v>0</v>
      </c>
      <c r="I26" s="15">
        <v>0</v>
      </c>
      <c r="J26" s="15">
        <v>0</v>
      </c>
      <c r="K26" s="15">
        <v>0</v>
      </c>
    </row>
    <row r="27" spans="1:11" ht="30" x14ac:dyDescent="0.25">
      <c r="A27" s="150"/>
      <c r="B27" s="131"/>
      <c r="C27" s="16" t="s">
        <v>24</v>
      </c>
      <c r="D27" s="17">
        <f>D673</f>
        <v>0</v>
      </c>
      <c r="E27" s="17">
        <f t="shared" ref="E27:H28" si="7">E673</f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5">
        <v>0</v>
      </c>
      <c r="J27" s="15">
        <v>0</v>
      </c>
      <c r="K27" s="15">
        <v>0</v>
      </c>
    </row>
    <row r="28" spans="1:11" ht="24.75" customHeight="1" x14ac:dyDescent="0.25">
      <c r="A28" s="150"/>
      <c r="B28" s="132"/>
      <c r="C28" s="25" t="s">
        <v>25</v>
      </c>
      <c r="D28" s="17">
        <f>D674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7">
        <f t="shared" si="7"/>
        <v>0</v>
      </c>
      <c r="I28" s="15"/>
      <c r="J28" s="15"/>
      <c r="K28" s="15"/>
    </row>
    <row r="29" spans="1:11" ht="24.75" customHeight="1" x14ac:dyDescent="0.25">
      <c r="A29" s="150"/>
      <c r="B29" s="133" t="s">
        <v>28</v>
      </c>
      <c r="C29" s="12" t="s">
        <v>18</v>
      </c>
      <c r="D29" s="14">
        <f>D30+D32+D34+D35</f>
        <v>8936.5</v>
      </c>
      <c r="E29" s="14">
        <f>E30+E32+E34+E35</f>
        <v>8936.5</v>
      </c>
      <c r="F29" s="14">
        <f>F30+F32+F34+F35</f>
        <v>8936.5</v>
      </c>
      <c r="G29" s="14">
        <f>G30+G32+G34+G35</f>
        <v>8936.5</v>
      </c>
      <c r="H29" s="14">
        <f>H30+H32+H34+H35</f>
        <v>8936.5</v>
      </c>
      <c r="I29" s="15">
        <f>G29/D29*100</f>
        <v>100</v>
      </c>
      <c r="J29" s="15">
        <f>G29/E29*100</f>
        <v>100</v>
      </c>
      <c r="K29" s="15">
        <f>G29/F29*100</f>
        <v>100</v>
      </c>
    </row>
    <row r="30" spans="1:11" ht="15" x14ac:dyDescent="0.25">
      <c r="A30" s="150"/>
      <c r="B30" s="131"/>
      <c r="C30" s="16" t="s">
        <v>19</v>
      </c>
      <c r="D30" s="17">
        <f>D416</f>
        <v>8936.5</v>
      </c>
      <c r="E30" s="17">
        <f>E416</f>
        <v>8936.5</v>
      </c>
      <c r="F30" s="17">
        <f>F416</f>
        <v>8936.5</v>
      </c>
      <c r="G30" s="17">
        <f>G416</f>
        <v>8936.5</v>
      </c>
      <c r="H30" s="17">
        <f>H416</f>
        <v>8936.5</v>
      </c>
      <c r="I30" s="15">
        <f>G30/D30*100</f>
        <v>100</v>
      </c>
      <c r="J30" s="15">
        <f>G30/E30*100</f>
        <v>100</v>
      </c>
      <c r="K30" s="15">
        <f>G30/F30*100</f>
        <v>100</v>
      </c>
    </row>
    <row r="31" spans="1:11" ht="60" x14ac:dyDescent="0.25">
      <c r="A31" s="150"/>
      <c r="B31" s="131"/>
      <c r="C31" s="24" t="s">
        <v>20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5">
        <v>0</v>
      </c>
      <c r="K31" s="15">
        <v>0</v>
      </c>
    </row>
    <row r="32" spans="1:11" ht="30" x14ac:dyDescent="0.25">
      <c r="A32" s="150"/>
      <c r="B32" s="131"/>
      <c r="C32" s="16" t="s">
        <v>21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5">
        <v>0</v>
      </c>
      <c r="J32" s="15">
        <v>0</v>
      </c>
      <c r="K32" s="15">
        <v>0</v>
      </c>
    </row>
    <row r="33" spans="1:14" ht="60" x14ac:dyDescent="0.25">
      <c r="A33" s="150"/>
      <c r="B33" s="131"/>
      <c r="C33" s="24" t="s">
        <v>22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5">
        <v>0</v>
      </c>
      <c r="J33" s="15">
        <v>0</v>
      </c>
      <c r="K33" s="15">
        <v>0</v>
      </c>
    </row>
    <row r="34" spans="1:14" ht="30" x14ac:dyDescent="0.25">
      <c r="A34" s="150"/>
      <c r="B34" s="131"/>
      <c r="C34" s="16" t="s">
        <v>23</v>
      </c>
      <c r="D34" s="17">
        <v>0</v>
      </c>
      <c r="E34" s="17">
        <v>0</v>
      </c>
      <c r="F34" s="17">
        <f>F84+F427</f>
        <v>0</v>
      </c>
      <c r="G34" s="17">
        <v>0</v>
      </c>
      <c r="H34" s="17">
        <v>0</v>
      </c>
      <c r="I34" s="15">
        <v>0</v>
      </c>
      <c r="J34" s="15">
        <v>0</v>
      </c>
      <c r="K34" s="15">
        <v>0</v>
      </c>
    </row>
    <row r="35" spans="1:14" ht="30" x14ac:dyDescent="0.25">
      <c r="A35" s="150"/>
      <c r="B35" s="132"/>
      <c r="C35" s="16" t="s">
        <v>24</v>
      </c>
      <c r="D35" s="17">
        <f>D421</f>
        <v>0</v>
      </c>
      <c r="E35" s="17">
        <f t="shared" ref="E35:H35" si="8">E421</f>
        <v>0</v>
      </c>
      <c r="F35" s="17">
        <f t="shared" si="8"/>
        <v>0</v>
      </c>
      <c r="G35" s="17">
        <f t="shared" si="8"/>
        <v>0</v>
      </c>
      <c r="H35" s="17">
        <f t="shared" si="8"/>
        <v>0</v>
      </c>
      <c r="I35" s="15">
        <v>0</v>
      </c>
      <c r="J35" s="15">
        <v>0</v>
      </c>
      <c r="K35" s="15">
        <v>0</v>
      </c>
    </row>
    <row r="36" spans="1:14" ht="15" x14ac:dyDescent="0.25">
      <c r="A36" s="150"/>
      <c r="B36" s="134" t="s">
        <v>29</v>
      </c>
      <c r="C36" s="12" t="s">
        <v>18</v>
      </c>
      <c r="D36" s="14">
        <f>D37+D39+D41+D42</f>
        <v>15631.5</v>
      </c>
      <c r="E36" s="14">
        <f>E37+E39+E41+E42</f>
        <v>15631.5</v>
      </c>
      <c r="F36" s="14">
        <f>F37+F39+F41+F42</f>
        <v>15631.5</v>
      </c>
      <c r="G36" s="14">
        <f>G37+G39+G41+G42</f>
        <v>15631.5</v>
      </c>
      <c r="H36" s="14">
        <f>H37+H39+H41+H42</f>
        <v>15631.5</v>
      </c>
      <c r="I36" s="15">
        <f>G36/D36*100</f>
        <v>100</v>
      </c>
      <c r="J36" s="15">
        <f>G36/E36*100</f>
        <v>100</v>
      </c>
      <c r="K36" s="15">
        <f>G36/F36*100</f>
        <v>100</v>
      </c>
    </row>
    <row r="37" spans="1:14" ht="15" x14ac:dyDescent="0.25">
      <c r="A37" s="150"/>
      <c r="B37" s="135"/>
      <c r="C37" s="16" t="s">
        <v>19</v>
      </c>
      <c r="D37" s="17">
        <f t="shared" ref="D37:H42" si="9">D80</f>
        <v>15631.5</v>
      </c>
      <c r="E37" s="17">
        <f t="shared" si="9"/>
        <v>15631.5</v>
      </c>
      <c r="F37" s="17">
        <f t="shared" si="9"/>
        <v>15631.5</v>
      </c>
      <c r="G37" s="17">
        <f t="shared" si="9"/>
        <v>15631.5</v>
      </c>
      <c r="H37" s="17">
        <f t="shared" si="9"/>
        <v>15631.5</v>
      </c>
      <c r="I37" s="19">
        <f>G37/D37*100</f>
        <v>100</v>
      </c>
      <c r="J37" s="19">
        <f>G37/E37*100</f>
        <v>100</v>
      </c>
      <c r="K37" s="19">
        <f>G37/F37*100</f>
        <v>100</v>
      </c>
    </row>
    <row r="38" spans="1:14" ht="46.5" customHeight="1" x14ac:dyDescent="0.25">
      <c r="A38" s="150"/>
      <c r="B38" s="135"/>
      <c r="C38" s="24" t="s">
        <v>20</v>
      </c>
      <c r="D38" s="17">
        <f>D81</f>
        <v>0</v>
      </c>
      <c r="E38" s="17">
        <f>E81</f>
        <v>0</v>
      </c>
      <c r="F38" s="17">
        <f t="shared" si="9"/>
        <v>0</v>
      </c>
      <c r="G38" s="17">
        <f t="shared" si="9"/>
        <v>0</v>
      </c>
      <c r="H38" s="17">
        <f t="shared" si="9"/>
        <v>0</v>
      </c>
      <c r="I38" s="19">
        <v>0</v>
      </c>
      <c r="J38" s="19">
        <v>0</v>
      </c>
      <c r="K38" s="19">
        <v>0</v>
      </c>
    </row>
    <row r="39" spans="1:14" ht="30" x14ac:dyDescent="0.25">
      <c r="A39" s="150"/>
      <c r="B39" s="135"/>
      <c r="C39" s="16" t="s">
        <v>21</v>
      </c>
      <c r="D39" s="17">
        <f t="shared" si="9"/>
        <v>0</v>
      </c>
      <c r="E39" s="17">
        <f t="shared" si="9"/>
        <v>0</v>
      </c>
      <c r="F39" s="17">
        <f t="shared" si="9"/>
        <v>0</v>
      </c>
      <c r="G39" s="17">
        <f t="shared" si="9"/>
        <v>0</v>
      </c>
      <c r="H39" s="17">
        <f t="shared" si="9"/>
        <v>0</v>
      </c>
      <c r="I39" s="19">
        <v>0</v>
      </c>
      <c r="J39" s="19">
        <v>0</v>
      </c>
      <c r="K39" s="19">
        <v>0</v>
      </c>
    </row>
    <row r="40" spans="1:14" ht="60" x14ac:dyDescent="0.25">
      <c r="A40" s="150"/>
      <c r="B40" s="135"/>
      <c r="C40" s="24" t="s">
        <v>22</v>
      </c>
      <c r="D40" s="17">
        <f t="shared" si="9"/>
        <v>0</v>
      </c>
      <c r="E40" s="17">
        <f t="shared" si="9"/>
        <v>0</v>
      </c>
      <c r="F40" s="17">
        <f t="shared" si="9"/>
        <v>0</v>
      </c>
      <c r="G40" s="17">
        <f t="shared" si="9"/>
        <v>0</v>
      </c>
      <c r="H40" s="17">
        <f t="shared" si="9"/>
        <v>0</v>
      </c>
      <c r="I40" s="19">
        <v>0</v>
      </c>
      <c r="J40" s="19">
        <v>0</v>
      </c>
      <c r="K40" s="19">
        <v>0</v>
      </c>
    </row>
    <row r="41" spans="1:14" ht="30" x14ac:dyDescent="0.25">
      <c r="A41" s="150"/>
      <c r="B41" s="135"/>
      <c r="C41" s="16" t="s">
        <v>23</v>
      </c>
      <c r="D41" s="17">
        <f t="shared" si="9"/>
        <v>0</v>
      </c>
      <c r="E41" s="17">
        <f t="shared" si="9"/>
        <v>0</v>
      </c>
      <c r="F41" s="17">
        <f t="shared" si="9"/>
        <v>0</v>
      </c>
      <c r="G41" s="17">
        <f t="shared" si="9"/>
        <v>0</v>
      </c>
      <c r="H41" s="17">
        <f>H84</f>
        <v>0</v>
      </c>
      <c r="I41" s="15">
        <v>0</v>
      </c>
      <c r="J41" s="15">
        <v>0</v>
      </c>
      <c r="K41" s="15">
        <v>0</v>
      </c>
    </row>
    <row r="42" spans="1:14" ht="30" x14ac:dyDescent="0.25">
      <c r="A42" s="150"/>
      <c r="B42" s="136"/>
      <c r="C42" s="16" t="s">
        <v>24</v>
      </c>
      <c r="D42" s="17">
        <f t="shared" si="9"/>
        <v>0</v>
      </c>
      <c r="E42" s="17">
        <f t="shared" si="9"/>
        <v>0</v>
      </c>
      <c r="F42" s="17">
        <f t="shared" si="9"/>
        <v>0</v>
      </c>
      <c r="G42" s="17">
        <f t="shared" si="9"/>
        <v>0</v>
      </c>
      <c r="H42" s="17">
        <f>H85</f>
        <v>0</v>
      </c>
      <c r="I42" s="15">
        <v>0</v>
      </c>
      <c r="J42" s="15">
        <v>0</v>
      </c>
      <c r="K42" s="15">
        <v>0</v>
      </c>
    </row>
    <row r="43" spans="1:14" ht="15" x14ac:dyDescent="0.25">
      <c r="A43" s="150"/>
      <c r="B43" s="134" t="s">
        <v>30</v>
      </c>
      <c r="C43" s="12" t="s">
        <v>18</v>
      </c>
      <c r="D43" s="14">
        <f>D44+D46+D48+D49</f>
        <v>150069.5</v>
      </c>
      <c r="E43" s="14">
        <f>E44+E46+E48+E49</f>
        <v>150069.5</v>
      </c>
      <c r="F43" s="14">
        <f>F44+F46+F48+F49</f>
        <v>149769.5</v>
      </c>
      <c r="G43" s="14">
        <f>G44+G46+G48+G49</f>
        <v>133988.9</v>
      </c>
      <c r="H43" s="14">
        <f>H44+H46+H48+H49</f>
        <v>133988.9</v>
      </c>
      <c r="I43" s="15">
        <f>G43/D43*100</f>
        <v>89.284564818300851</v>
      </c>
      <c r="J43" s="15">
        <f>G43/E43*100</f>
        <v>89.284564818300851</v>
      </c>
      <c r="K43" s="15">
        <f>G43/F43*100</f>
        <v>89.463408771478839</v>
      </c>
      <c r="L43" s="26"/>
      <c r="M43" s="26"/>
      <c r="N43" s="26"/>
    </row>
    <row r="44" spans="1:14" ht="15" x14ac:dyDescent="0.25">
      <c r="A44" s="150"/>
      <c r="B44" s="135"/>
      <c r="C44" s="16" t="s">
        <v>19</v>
      </c>
      <c r="D44" s="17">
        <f t="shared" ref="D44:H47" si="10">D676</f>
        <v>65293.7</v>
      </c>
      <c r="E44" s="17">
        <f t="shared" si="10"/>
        <v>65293.7</v>
      </c>
      <c r="F44" s="17">
        <f t="shared" si="10"/>
        <v>64993.7</v>
      </c>
      <c r="G44" s="17">
        <f t="shared" si="10"/>
        <v>55157.499999999993</v>
      </c>
      <c r="H44" s="17">
        <f t="shared" si="10"/>
        <v>55157.499999999993</v>
      </c>
      <c r="I44" s="19">
        <f>G44/D44*100</f>
        <v>84.475990792373537</v>
      </c>
      <c r="J44" s="19">
        <f>G44/E44*100</f>
        <v>84.475990792373537</v>
      </c>
      <c r="K44" s="19">
        <f t="shared" ref="K44" si="11">G44/F44*100</f>
        <v>84.86591777356881</v>
      </c>
    </row>
    <row r="45" spans="1:14" ht="60" x14ac:dyDescent="0.25">
      <c r="A45" s="150"/>
      <c r="B45" s="135"/>
      <c r="C45" s="24" t="s">
        <v>20</v>
      </c>
      <c r="D45" s="17">
        <f t="shared" si="10"/>
        <v>65293.7</v>
      </c>
      <c r="E45" s="17">
        <f t="shared" si="10"/>
        <v>65293.7</v>
      </c>
      <c r="F45" s="17">
        <f t="shared" si="10"/>
        <v>64993.7</v>
      </c>
      <c r="G45" s="17">
        <f t="shared" si="10"/>
        <v>55157.499999999993</v>
      </c>
      <c r="H45" s="17">
        <f t="shared" si="10"/>
        <v>55157.499999999993</v>
      </c>
      <c r="I45" s="19">
        <v>0</v>
      </c>
      <c r="J45" s="19">
        <v>0</v>
      </c>
      <c r="K45" s="19">
        <v>0</v>
      </c>
    </row>
    <row r="46" spans="1:14" ht="30" x14ac:dyDescent="0.25">
      <c r="A46" s="150"/>
      <c r="B46" s="135"/>
      <c r="C46" s="16" t="s">
        <v>21</v>
      </c>
      <c r="D46" s="17">
        <f t="shared" si="10"/>
        <v>84775.8</v>
      </c>
      <c r="E46" s="17">
        <f t="shared" si="10"/>
        <v>84775.8</v>
      </c>
      <c r="F46" s="17">
        <f t="shared" si="10"/>
        <v>84775.8</v>
      </c>
      <c r="G46" s="17">
        <f t="shared" si="10"/>
        <v>78831.400000000009</v>
      </c>
      <c r="H46" s="17">
        <f t="shared" si="10"/>
        <v>78831.400000000009</v>
      </c>
      <c r="I46" s="19">
        <v>0</v>
      </c>
      <c r="J46" s="19">
        <v>0</v>
      </c>
      <c r="K46" s="19">
        <v>0</v>
      </c>
    </row>
    <row r="47" spans="1:14" ht="60" x14ac:dyDescent="0.25">
      <c r="A47" s="150"/>
      <c r="B47" s="135"/>
      <c r="C47" s="24" t="s">
        <v>22</v>
      </c>
      <c r="D47" s="17">
        <f t="shared" si="10"/>
        <v>84775.8</v>
      </c>
      <c r="E47" s="17">
        <f t="shared" si="10"/>
        <v>84775.8</v>
      </c>
      <c r="F47" s="17">
        <f t="shared" si="10"/>
        <v>84775.8</v>
      </c>
      <c r="G47" s="17">
        <f t="shared" si="10"/>
        <v>78831.400000000009</v>
      </c>
      <c r="H47" s="17">
        <f t="shared" si="10"/>
        <v>78831.400000000009</v>
      </c>
      <c r="I47" s="19">
        <v>0</v>
      </c>
      <c r="J47" s="19">
        <v>0</v>
      </c>
      <c r="K47" s="19">
        <v>0</v>
      </c>
    </row>
    <row r="48" spans="1:14" ht="30" x14ac:dyDescent="0.25">
      <c r="A48" s="150"/>
      <c r="B48" s="135"/>
      <c r="C48" s="16" t="s">
        <v>23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5">
        <v>0</v>
      </c>
      <c r="J48" s="15">
        <v>0</v>
      </c>
      <c r="K48" s="15">
        <v>0</v>
      </c>
    </row>
    <row r="49" spans="1:14" ht="30" x14ac:dyDescent="0.25">
      <c r="A49" s="150"/>
      <c r="B49" s="136"/>
      <c r="C49" s="16" t="s">
        <v>24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5">
        <v>0</v>
      </c>
      <c r="J49" s="15">
        <v>0</v>
      </c>
      <c r="K49" s="15">
        <v>0</v>
      </c>
    </row>
    <row r="50" spans="1:14" ht="15" x14ac:dyDescent="0.25">
      <c r="A50" s="150"/>
      <c r="B50" s="133" t="s">
        <v>31</v>
      </c>
      <c r="C50" s="12" t="s">
        <v>18</v>
      </c>
      <c r="D50" s="14">
        <f>D51+D53+D55+D56</f>
        <v>0</v>
      </c>
      <c r="E50" s="14">
        <f>E51+E53+E55+E56</f>
        <v>0</v>
      </c>
      <c r="F50" s="14">
        <f>F51+F53+F55+F56</f>
        <v>0</v>
      </c>
      <c r="G50" s="14">
        <f>G51+G53+G55+G56</f>
        <v>0</v>
      </c>
      <c r="H50" s="14">
        <f>H51+H53+H55+H56</f>
        <v>0</v>
      </c>
      <c r="I50" s="15">
        <v>0</v>
      </c>
      <c r="J50" s="15">
        <v>0</v>
      </c>
      <c r="K50" s="15">
        <v>0</v>
      </c>
    </row>
    <row r="51" spans="1:14" ht="15" x14ac:dyDescent="0.25">
      <c r="A51" s="150"/>
      <c r="B51" s="131"/>
      <c r="C51" s="16" t="s">
        <v>19</v>
      </c>
      <c r="D51" s="17">
        <f>E51+F51+H51</f>
        <v>0</v>
      </c>
      <c r="E51" s="17">
        <v>0</v>
      </c>
      <c r="F51" s="17">
        <v>0</v>
      </c>
      <c r="G51" s="17">
        <v>0</v>
      </c>
      <c r="H51" s="17">
        <v>0</v>
      </c>
      <c r="I51" s="15">
        <v>0</v>
      </c>
      <c r="J51" s="15">
        <v>0</v>
      </c>
      <c r="K51" s="15">
        <v>0</v>
      </c>
    </row>
    <row r="52" spans="1:14" ht="60" x14ac:dyDescent="0.25">
      <c r="A52" s="150"/>
      <c r="B52" s="131"/>
      <c r="C52" s="24" t="s">
        <v>20</v>
      </c>
      <c r="D52" s="17">
        <f>E52+F52+H52</f>
        <v>0</v>
      </c>
      <c r="E52" s="17">
        <f t="shared" ref="E52:H54" si="12">E88</f>
        <v>0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5">
        <v>0</v>
      </c>
      <c r="J52" s="15">
        <v>0</v>
      </c>
      <c r="K52" s="15">
        <v>0</v>
      </c>
    </row>
    <row r="53" spans="1:14" ht="30" x14ac:dyDescent="0.25">
      <c r="A53" s="150"/>
      <c r="B53" s="131"/>
      <c r="C53" s="16" t="s">
        <v>21</v>
      </c>
      <c r="D53" s="17">
        <v>0</v>
      </c>
      <c r="E53" s="17">
        <f t="shared" si="12"/>
        <v>0</v>
      </c>
      <c r="F53" s="17">
        <f t="shared" si="12"/>
        <v>0</v>
      </c>
      <c r="G53" s="17">
        <f t="shared" si="12"/>
        <v>0</v>
      </c>
      <c r="H53" s="17">
        <f t="shared" si="12"/>
        <v>0</v>
      </c>
      <c r="I53" s="15">
        <v>0</v>
      </c>
      <c r="J53" s="15">
        <v>0</v>
      </c>
      <c r="K53" s="15">
        <v>0</v>
      </c>
    </row>
    <row r="54" spans="1:14" ht="60" x14ac:dyDescent="0.25">
      <c r="A54" s="150"/>
      <c r="B54" s="131"/>
      <c r="C54" s="24" t="s">
        <v>22</v>
      </c>
      <c r="D54" s="17">
        <f>E54+F54+H54</f>
        <v>0</v>
      </c>
      <c r="E54" s="17">
        <f t="shared" si="12"/>
        <v>0</v>
      </c>
      <c r="F54" s="17">
        <f t="shared" si="12"/>
        <v>0</v>
      </c>
      <c r="G54" s="17">
        <f t="shared" si="12"/>
        <v>0</v>
      </c>
      <c r="H54" s="17">
        <f t="shared" si="12"/>
        <v>0</v>
      </c>
      <c r="I54" s="15">
        <v>0</v>
      </c>
      <c r="J54" s="15">
        <v>0</v>
      </c>
      <c r="K54" s="15">
        <v>0</v>
      </c>
    </row>
    <row r="55" spans="1:14" ht="30" x14ac:dyDescent="0.25">
      <c r="A55" s="150"/>
      <c r="B55" s="131"/>
      <c r="C55" s="16" t="s">
        <v>23</v>
      </c>
      <c r="D55" s="17">
        <f>D665</f>
        <v>0</v>
      </c>
      <c r="E55" s="17">
        <v>0</v>
      </c>
      <c r="F55" s="17">
        <v>0</v>
      </c>
      <c r="G55" s="17">
        <v>0</v>
      </c>
      <c r="H55" s="17">
        <v>0</v>
      </c>
      <c r="I55" s="15">
        <v>0</v>
      </c>
      <c r="J55" s="15">
        <v>0</v>
      </c>
      <c r="K55" s="15">
        <v>0</v>
      </c>
    </row>
    <row r="56" spans="1:14" ht="30" x14ac:dyDescent="0.25">
      <c r="A56" s="150"/>
      <c r="B56" s="132"/>
      <c r="C56" s="16" t="s">
        <v>24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5">
        <v>0</v>
      </c>
      <c r="J56" s="15">
        <v>0</v>
      </c>
      <c r="K56" s="15">
        <v>0</v>
      </c>
    </row>
    <row r="57" spans="1:14" ht="15" x14ac:dyDescent="0.25">
      <c r="A57" s="150"/>
      <c r="B57" s="133" t="s">
        <v>32</v>
      </c>
      <c r="C57" s="12" t="s">
        <v>18</v>
      </c>
      <c r="D57" s="14">
        <f>D58+D60+D62+D63</f>
        <v>0</v>
      </c>
      <c r="E57" s="14">
        <f>E58+E60+E62+E63</f>
        <v>0</v>
      </c>
      <c r="F57" s="14">
        <f>F58+F60+F62+F63</f>
        <v>0</v>
      </c>
      <c r="G57" s="14">
        <f>G58+G60+G62+G63</f>
        <v>0</v>
      </c>
      <c r="H57" s="14">
        <f>H58+H60+H62+H63</f>
        <v>0</v>
      </c>
      <c r="I57" s="15">
        <v>0</v>
      </c>
      <c r="J57" s="15">
        <v>0</v>
      </c>
      <c r="K57" s="15">
        <v>0</v>
      </c>
    </row>
    <row r="58" spans="1:14" ht="15" x14ac:dyDescent="0.25">
      <c r="A58" s="150"/>
      <c r="B58" s="131"/>
      <c r="C58" s="16" t="s">
        <v>19</v>
      </c>
      <c r="D58" s="17">
        <f>E58+F58+H58</f>
        <v>0</v>
      </c>
      <c r="E58" s="17">
        <v>0</v>
      </c>
      <c r="F58" s="17">
        <v>0</v>
      </c>
      <c r="G58" s="17">
        <v>0</v>
      </c>
      <c r="H58" s="17">
        <v>0</v>
      </c>
      <c r="I58" s="15">
        <v>0</v>
      </c>
      <c r="J58" s="15">
        <v>0</v>
      </c>
      <c r="K58" s="15">
        <v>0</v>
      </c>
    </row>
    <row r="59" spans="1:14" ht="60" x14ac:dyDescent="0.25">
      <c r="A59" s="150"/>
      <c r="B59" s="131"/>
      <c r="C59" s="24" t="s">
        <v>20</v>
      </c>
      <c r="D59" s="17">
        <f>E59+F59+H59</f>
        <v>0</v>
      </c>
      <c r="E59" s="17">
        <f t="shared" ref="E59:H61" si="13">E95</f>
        <v>0</v>
      </c>
      <c r="F59" s="17">
        <f t="shared" si="13"/>
        <v>0</v>
      </c>
      <c r="G59" s="17">
        <f t="shared" si="13"/>
        <v>0</v>
      </c>
      <c r="H59" s="17">
        <f t="shared" si="13"/>
        <v>0</v>
      </c>
      <c r="I59" s="15">
        <v>0</v>
      </c>
      <c r="J59" s="15">
        <v>0</v>
      </c>
      <c r="K59" s="15">
        <v>0</v>
      </c>
    </row>
    <row r="60" spans="1:14" ht="30" x14ac:dyDescent="0.25">
      <c r="A60" s="150"/>
      <c r="B60" s="131"/>
      <c r="C60" s="16" t="s">
        <v>21</v>
      </c>
      <c r="D60" s="17">
        <f>D693</f>
        <v>0</v>
      </c>
      <c r="E60" s="17">
        <f t="shared" si="13"/>
        <v>0</v>
      </c>
      <c r="F60" s="17">
        <f t="shared" si="13"/>
        <v>0</v>
      </c>
      <c r="G60" s="17">
        <f t="shared" si="13"/>
        <v>0</v>
      </c>
      <c r="H60" s="17">
        <f t="shared" si="13"/>
        <v>0</v>
      </c>
      <c r="I60" s="15">
        <v>0</v>
      </c>
      <c r="J60" s="15">
        <v>0</v>
      </c>
      <c r="K60" s="15">
        <v>0</v>
      </c>
    </row>
    <row r="61" spans="1:14" ht="60" x14ac:dyDescent="0.25">
      <c r="A61" s="150"/>
      <c r="B61" s="131"/>
      <c r="C61" s="24" t="s">
        <v>22</v>
      </c>
      <c r="D61" s="17">
        <f>E61+F61+H61</f>
        <v>0</v>
      </c>
      <c r="E61" s="17">
        <f t="shared" si="13"/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5">
        <v>0</v>
      </c>
      <c r="J61" s="15">
        <v>0</v>
      </c>
      <c r="K61" s="15">
        <v>0</v>
      </c>
    </row>
    <row r="62" spans="1:14" ht="30" x14ac:dyDescent="0.25">
      <c r="A62" s="150"/>
      <c r="B62" s="131"/>
      <c r="C62" s="16" t="s">
        <v>23</v>
      </c>
      <c r="D62" s="17">
        <f>D427+D695</f>
        <v>0</v>
      </c>
      <c r="E62" s="17">
        <f>E427+E695</f>
        <v>0</v>
      </c>
      <c r="F62" s="17">
        <f>F427+F695</f>
        <v>0</v>
      </c>
      <c r="G62" s="17">
        <f>G427+G695</f>
        <v>0</v>
      </c>
      <c r="H62" s="17">
        <f>H427+H695</f>
        <v>0</v>
      </c>
      <c r="I62" s="15">
        <v>0</v>
      </c>
      <c r="J62" s="15">
        <v>0</v>
      </c>
      <c r="K62" s="15">
        <v>0</v>
      </c>
    </row>
    <row r="63" spans="1:14" ht="30" x14ac:dyDescent="0.25">
      <c r="A63" s="150"/>
      <c r="B63" s="132"/>
      <c r="C63" s="16" t="s">
        <v>24</v>
      </c>
      <c r="D63" s="17">
        <f>D696</f>
        <v>0</v>
      </c>
      <c r="E63" s="17">
        <f>E696</f>
        <v>0</v>
      </c>
      <c r="F63" s="17">
        <f>F696</f>
        <v>0</v>
      </c>
      <c r="G63" s="17">
        <f>G696</f>
        <v>0</v>
      </c>
      <c r="H63" s="17">
        <f>H696</f>
        <v>0</v>
      </c>
      <c r="I63" s="15">
        <v>0</v>
      </c>
      <c r="J63" s="15">
        <v>0</v>
      </c>
      <c r="K63" s="15">
        <v>0</v>
      </c>
    </row>
    <row r="64" spans="1:14" ht="15" x14ac:dyDescent="0.25">
      <c r="A64" s="152" t="s">
        <v>33</v>
      </c>
      <c r="B64" s="134" t="s">
        <v>34</v>
      </c>
      <c r="C64" s="12" t="s">
        <v>18</v>
      </c>
      <c r="D64" s="14">
        <f>D65+D67+D69+D70</f>
        <v>1440551.73</v>
      </c>
      <c r="E64" s="14">
        <f t="shared" ref="E64:F64" si="14">E65+E67+E69+E70</f>
        <v>1440551.73</v>
      </c>
      <c r="F64" s="14">
        <f t="shared" si="14"/>
        <v>1440551.7</v>
      </c>
      <c r="G64" s="14">
        <f>G65+G67+G69+G70</f>
        <v>1440539.9</v>
      </c>
      <c r="H64" s="14">
        <f>H65+H67+H69+H70</f>
        <v>1440539.9</v>
      </c>
      <c r="I64" s="15">
        <f>G64/D64*100</f>
        <v>99.999178786866608</v>
      </c>
      <c r="J64" s="15">
        <f>G64/E64*100</f>
        <v>99.999178786866608</v>
      </c>
      <c r="K64" s="15">
        <f>G64/F64*100</f>
        <v>99.999180869384972</v>
      </c>
      <c r="L64" s="26"/>
      <c r="M64" s="26"/>
      <c r="N64" s="26"/>
    </row>
    <row r="65" spans="1:11" ht="15" x14ac:dyDescent="0.25">
      <c r="A65" s="153"/>
      <c r="B65" s="135"/>
      <c r="C65" s="16" t="s">
        <v>19</v>
      </c>
      <c r="D65" s="17">
        <f t="shared" ref="D65:H67" si="15">D73+D80</f>
        <v>1423283.23</v>
      </c>
      <c r="E65" s="17">
        <f t="shared" si="15"/>
        <v>1423283.23</v>
      </c>
      <c r="F65" s="17">
        <f t="shared" si="15"/>
        <v>1423283.2</v>
      </c>
      <c r="G65" s="17">
        <f t="shared" si="15"/>
        <v>1423282.4</v>
      </c>
      <c r="H65" s="17">
        <f t="shared" si="15"/>
        <v>1423282.4</v>
      </c>
      <c r="I65" s="15">
        <f>G65/D65*100</f>
        <v>99.999941684129865</v>
      </c>
      <c r="J65" s="15">
        <f>G65/E65*100</f>
        <v>99.999941684129865</v>
      </c>
      <c r="K65" s="15">
        <f>G65/F65*100</f>
        <v>99.999943791931216</v>
      </c>
    </row>
    <row r="66" spans="1:11" ht="60" x14ac:dyDescent="0.25">
      <c r="A66" s="153"/>
      <c r="B66" s="135"/>
      <c r="C66" s="24" t="s">
        <v>20</v>
      </c>
      <c r="D66" s="17">
        <f t="shared" si="15"/>
        <v>1169.9000000000001</v>
      </c>
      <c r="E66" s="17">
        <f t="shared" si="15"/>
        <v>1169.9000000000001</v>
      </c>
      <c r="F66" s="17">
        <f t="shared" si="15"/>
        <v>1169.9000000000001</v>
      </c>
      <c r="G66" s="17">
        <f t="shared" si="15"/>
        <v>1169.6000000000001</v>
      </c>
      <c r="H66" s="17">
        <f t="shared" si="15"/>
        <v>1169.6000000000001</v>
      </c>
      <c r="I66" s="15">
        <f>G66/D66*100</f>
        <v>99.974356782631006</v>
      </c>
      <c r="J66" s="15">
        <f>G66/E66*100</f>
        <v>99.974356782631006</v>
      </c>
      <c r="K66" s="15">
        <f>G66/F66*100</f>
        <v>99.974356782631006</v>
      </c>
    </row>
    <row r="67" spans="1:11" ht="30" x14ac:dyDescent="0.25">
      <c r="A67" s="153"/>
      <c r="B67" s="135"/>
      <c r="C67" s="16" t="s">
        <v>21</v>
      </c>
      <c r="D67" s="17">
        <f t="shared" si="15"/>
        <v>17268.5</v>
      </c>
      <c r="E67" s="17">
        <f t="shared" si="15"/>
        <v>17268.5</v>
      </c>
      <c r="F67" s="17">
        <f t="shared" si="15"/>
        <v>17268.5</v>
      </c>
      <c r="G67" s="17">
        <f t="shared" si="15"/>
        <v>17257.5</v>
      </c>
      <c r="H67" s="17">
        <f t="shared" si="15"/>
        <v>17257.5</v>
      </c>
      <c r="I67" s="15">
        <f>G67/D67*100</f>
        <v>99.936300199785734</v>
      </c>
      <c r="J67" s="15">
        <f>G67/E67*100</f>
        <v>99.936300199785734</v>
      </c>
      <c r="K67" s="15">
        <f>G67/F67*100</f>
        <v>99.936300199785734</v>
      </c>
    </row>
    <row r="68" spans="1:11" ht="60" x14ac:dyDescent="0.25">
      <c r="A68" s="153"/>
      <c r="B68" s="135"/>
      <c r="C68" s="24" t="s">
        <v>22</v>
      </c>
      <c r="D68" s="17">
        <f>D76</f>
        <v>17268.5</v>
      </c>
      <c r="E68" s="17">
        <f t="shared" ref="E68:H68" si="16">E76</f>
        <v>17268.5</v>
      </c>
      <c r="F68" s="17">
        <f t="shared" si="16"/>
        <v>17268.5</v>
      </c>
      <c r="G68" s="17">
        <f t="shared" si="16"/>
        <v>17257.5</v>
      </c>
      <c r="H68" s="17">
        <f t="shared" si="16"/>
        <v>17257.5</v>
      </c>
      <c r="I68" s="15">
        <f>G68/D68*100</f>
        <v>99.936300199785734</v>
      </c>
      <c r="J68" s="15">
        <f>G68/E68*100</f>
        <v>99.936300199785734</v>
      </c>
      <c r="K68" s="15">
        <f>G68/F68*100</f>
        <v>99.936300199785734</v>
      </c>
    </row>
    <row r="69" spans="1:11" ht="30" x14ac:dyDescent="0.25">
      <c r="A69" s="153"/>
      <c r="B69" s="135"/>
      <c r="C69" s="16" t="s">
        <v>23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5">
        <v>0</v>
      </c>
      <c r="J69" s="15">
        <v>0</v>
      </c>
      <c r="K69" s="15">
        <v>0</v>
      </c>
    </row>
    <row r="70" spans="1:11" ht="24.75" customHeight="1" x14ac:dyDescent="0.25">
      <c r="A70" s="154"/>
      <c r="B70" s="136"/>
      <c r="C70" s="16" t="s">
        <v>24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5">
        <v>0</v>
      </c>
      <c r="J70" s="15">
        <v>0</v>
      </c>
      <c r="K70" s="15">
        <v>0</v>
      </c>
    </row>
    <row r="71" spans="1:11" ht="15" customHeight="1" x14ac:dyDescent="0.25">
      <c r="A71" s="21"/>
      <c r="B71" s="181" t="s">
        <v>26</v>
      </c>
      <c r="C71" s="182"/>
      <c r="D71" s="182"/>
      <c r="E71" s="182"/>
      <c r="F71" s="183"/>
      <c r="G71" s="22"/>
      <c r="H71" s="23"/>
      <c r="I71" s="15"/>
      <c r="J71" s="15"/>
      <c r="K71" s="15"/>
    </row>
    <row r="72" spans="1:11" ht="15" x14ac:dyDescent="0.25">
      <c r="A72" s="149"/>
      <c r="B72" s="134" t="s">
        <v>35</v>
      </c>
      <c r="C72" s="27" t="s">
        <v>36</v>
      </c>
      <c r="D72" s="14">
        <f>D73+D75+D77+D78</f>
        <v>1424920.23</v>
      </c>
      <c r="E72" s="14">
        <f>E73+E75+E77+E78</f>
        <v>1424920.23</v>
      </c>
      <c r="F72" s="14">
        <f>F73+F75+F77+F78</f>
        <v>1424920.2</v>
      </c>
      <c r="G72" s="14">
        <f>G73+G75+G77+G78</f>
        <v>1424908.4</v>
      </c>
      <c r="H72" s="14">
        <f>H73+H75+H77+H78</f>
        <v>1424908.4</v>
      </c>
      <c r="I72" s="15">
        <f>G72/D72*100</f>
        <v>99.999169778086454</v>
      </c>
      <c r="J72" s="15">
        <f>G72/E72*100</f>
        <v>99.999169778086454</v>
      </c>
      <c r="K72" s="15">
        <f>G72/F72*100</f>
        <v>99.999171883450032</v>
      </c>
    </row>
    <row r="73" spans="1:11" ht="15" x14ac:dyDescent="0.25">
      <c r="A73" s="150"/>
      <c r="B73" s="135"/>
      <c r="C73" s="28" t="s">
        <v>19</v>
      </c>
      <c r="D73" s="17">
        <f>D87+D143+D164+D255+D290+D353+D367+D360</f>
        <v>1407651.73</v>
      </c>
      <c r="E73" s="17">
        <f t="shared" ref="E73:H73" si="17">E87+E143+E164+E255+E290+E353+E367+E360</f>
        <v>1407651.73</v>
      </c>
      <c r="F73" s="17">
        <f t="shared" si="17"/>
        <v>1407651.7</v>
      </c>
      <c r="G73" s="17">
        <f t="shared" si="17"/>
        <v>1407650.9</v>
      </c>
      <c r="H73" s="17">
        <f t="shared" si="17"/>
        <v>1407650.9</v>
      </c>
      <c r="I73" s="19">
        <f>G73/D73*100</f>
        <v>99.999941036551704</v>
      </c>
      <c r="J73" s="19">
        <f>G73/E73*100</f>
        <v>99.999941036551704</v>
      </c>
      <c r="K73" s="19">
        <f>G73/F73*100</f>
        <v>99.999943167759469</v>
      </c>
    </row>
    <row r="74" spans="1:11" ht="60" x14ac:dyDescent="0.25">
      <c r="A74" s="150"/>
      <c r="B74" s="135"/>
      <c r="C74" s="29" t="s">
        <v>20</v>
      </c>
      <c r="D74" s="17">
        <f>D368</f>
        <v>1169.9000000000001</v>
      </c>
      <c r="E74" s="17">
        <f t="shared" ref="E74:H76" si="18">E368</f>
        <v>1169.9000000000001</v>
      </c>
      <c r="F74" s="17">
        <f t="shared" si="18"/>
        <v>1169.9000000000001</v>
      </c>
      <c r="G74" s="17">
        <f t="shared" si="18"/>
        <v>1169.6000000000001</v>
      </c>
      <c r="H74" s="17">
        <f t="shared" si="18"/>
        <v>1169.6000000000001</v>
      </c>
      <c r="I74" s="19">
        <f t="shared" ref="I74:I76" si="19">G74/D74*100</f>
        <v>99.974356782631006</v>
      </c>
      <c r="J74" s="19">
        <f t="shared" ref="J74:J76" si="20">G74/E74*100</f>
        <v>99.974356782631006</v>
      </c>
      <c r="K74" s="19">
        <f t="shared" ref="K74:K76" si="21">G74/F74*100</f>
        <v>99.974356782631006</v>
      </c>
    </row>
    <row r="75" spans="1:11" ht="30" x14ac:dyDescent="0.25">
      <c r="A75" s="150"/>
      <c r="B75" s="135"/>
      <c r="C75" s="28" t="s">
        <v>21</v>
      </c>
      <c r="D75" s="17">
        <f>D369</f>
        <v>17268.5</v>
      </c>
      <c r="E75" s="17">
        <f t="shared" si="18"/>
        <v>17268.5</v>
      </c>
      <c r="F75" s="17">
        <f t="shared" si="18"/>
        <v>17268.5</v>
      </c>
      <c r="G75" s="17">
        <f t="shared" si="18"/>
        <v>17257.5</v>
      </c>
      <c r="H75" s="17">
        <f t="shared" si="18"/>
        <v>17257.5</v>
      </c>
      <c r="I75" s="19">
        <f t="shared" si="19"/>
        <v>99.936300199785734</v>
      </c>
      <c r="J75" s="19">
        <f t="shared" si="20"/>
        <v>99.936300199785734</v>
      </c>
      <c r="K75" s="19">
        <f t="shared" si="21"/>
        <v>99.936300199785734</v>
      </c>
    </row>
    <row r="76" spans="1:11" ht="60" x14ac:dyDescent="0.25">
      <c r="A76" s="150"/>
      <c r="B76" s="135"/>
      <c r="C76" s="18" t="s">
        <v>22</v>
      </c>
      <c r="D76" s="17">
        <f>D370</f>
        <v>17268.5</v>
      </c>
      <c r="E76" s="17">
        <f t="shared" si="18"/>
        <v>17268.5</v>
      </c>
      <c r="F76" s="17">
        <f t="shared" si="18"/>
        <v>17268.5</v>
      </c>
      <c r="G76" s="17">
        <f t="shared" si="18"/>
        <v>17257.5</v>
      </c>
      <c r="H76" s="17">
        <f t="shared" si="18"/>
        <v>17257.5</v>
      </c>
      <c r="I76" s="19">
        <f t="shared" si="19"/>
        <v>99.936300199785734</v>
      </c>
      <c r="J76" s="19">
        <f t="shared" si="20"/>
        <v>99.936300199785734</v>
      </c>
      <c r="K76" s="19">
        <f t="shared" si="21"/>
        <v>99.936300199785734</v>
      </c>
    </row>
    <row r="77" spans="1:11" ht="30" x14ac:dyDescent="0.25">
      <c r="A77" s="150"/>
      <c r="B77" s="135"/>
      <c r="C77" s="28" t="s">
        <v>23</v>
      </c>
      <c r="D77" s="17">
        <v>0</v>
      </c>
      <c r="E77" s="17">
        <v>0</v>
      </c>
      <c r="F77" s="17">
        <f>F91+F147+F168+F224+F259+F294+F357</f>
        <v>0</v>
      </c>
      <c r="G77" s="17">
        <v>0</v>
      </c>
      <c r="H77" s="17">
        <v>0</v>
      </c>
      <c r="I77" s="15">
        <v>0</v>
      </c>
      <c r="J77" s="15">
        <v>0</v>
      </c>
      <c r="K77" s="15">
        <v>0</v>
      </c>
    </row>
    <row r="78" spans="1:11" ht="24.75" customHeight="1" x14ac:dyDescent="0.25">
      <c r="A78" s="150"/>
      <c r="B78" s="136"/>
      <c r="C78" s="28" t="s">
        <v>24</v>
      </c>
      <c r="D78" s="17">
        <f>D92+D148+D169+D225+D260+D295+D358</f>
        <v>0</v>
      </c>
      <c r="E78" s="17">
        <f>E92+E148+E169+E225+E260+E295+E358</f>
        <v>0</v>
      </c>
      <c r="F78" s="17">
        <f>F92+F148+F169+F225+F260+F295+F358</f>
        <v>0</v>
      </c>
      <c r="G78" s="17">
        <f>G92+G148+G169+G225+G260+G295+G358</f>
        <v>0</v>
      </c>
      <c r="H78" s="17">
        <f>H92+H148+H169+H225+H260+H295+H358</f>
        <v>0</v>
      </c>
      <c r="I78" s="15">
        <v>0</v>
      </c>
      <c r="J78" s="15">
        <v>0</v>
      </c>
      <c r="K78" s="15">
        <v>0</v>
      </c>
    </row>
    <row r="79" spans="1:11" ht="15" x14ac:dyDescent="0.25">
      <c r="A79" s="150"/>
      <c r="B79" s="134" t="s">
        <v>37</v>
      </c>
      <c r="C79" s="27" t="s">
        <v>36</v>
      </c>
      <c r="D79" s="14">
        <f>D80+D82+D84+D85</f>
        <v>15631.5</v>
      </c>
      <c r="E79" s="14">
        <f>E80+E82+E84+E85</f>
        <v>15631.5</v>
      </c>
      <c r="F79" s="14">
        <f>F80+F82+F84+F85</f>
        <v>15631.5</v>
      </c>
      <c r="G79" s="14">
        <f>G80+G82+G84+G85</f>
        <v>15631.5</v>
      </c>
      <c r="H79" s="14">
        <f>H80+H82+H84+H85</f>
        <v>15631.5</v>
      </c>
      <c r="I79" s="15">
        <f>G79/D79*100</f>
        <v>100</v>
      </c>
      <c r="J79" s="15">
        <f>G79/E79*100</f>
        <v>100</v>
      </c>
      <c r="K79" s="15">
        <f>G79/F79*100</f>
        <v>100</v>
      </c>
    </row>
    <row r="80" spans="1:11" ht="15" x14ac:dyDescent="0.25">
      <c r="A80" s="150"/>
      <c r="B80" s="135"/>
      <c r="C80" s="28" t="s">
        <v>19</v>
      </c>
      <c r="D80" s="17">
        <f>D171+D297+D220</f>
        <v>15631.5</v>
      </c>
      <c r="E80" s="17">
        <f t="shared" ref="E80:H85" si="22">E171+E234+E297</f>
        <v>15631.5</v>
      </c>
      <c r="F80" s="17">
        <f t="shared" si="22"/>
        <v>15631.5</v>
      </c>
      <c r="G80" s="17">
        <f t="shared" si="22"/>
        <v>15631.5</v>
      </c>
      <c r="H80" s="17">
        <f t="shared" si="22"/>
        <v>15631.5</v>
      </c>
      <c r="I80" s="19">
        <f>G80/D80*100</f>
        <v>100</v>
      </c>
      <c r="J80" s="19">
        <f>G80/E80*100</f>
        <v>100</v>
      </c>
      <c r="K80" s="19">
        <f>G80/F80*100</f>
        <v>100</v>
      </c>
    </row>
    <row r="81" spans="1:11" ht="60" x14ac:dyDescent="0.25">
      <c r="A81" s="150"/>
      <c r="B81" s="135"/>
      <c r="C81" s="29" t="s">
        <v>20</v>
      </c>
      <c r="D81" s="17">
        <f>D172+D235+D298</f>
        <v>0</v>
      </c>
      <c r="E81" s="17">
        <f t="shared" si="22"/>
        <v>0</v>
      </c>
      <c r="F81" s="17">
        <f t="shared" si="22"/>
        <v>0</v>
      </c>
      <c r="G81" s="17">
        <f t="shared" si="22"/>
        <v>0</v>
      </c>
      <c r="H81" s="17">
        <f t="shared" si="22"/>
        <v>0</v>
      </c>
      <c r="I81" s="19">
        <v>0</v>
      </c>
      <c r="J81" s="19">
        <v>0</v>
      </c>
      <c r="K81" s="19">
        <v>0</v>
      </c>
    </row>
    <row r="82" spans="1:11" ht="30" x14ac:dyDescent="0.25">
      <c r="A82" s="150"/>
      <c r="B82" s="135"/>
      <c r="C82" s="28" t="s">
        <v>21</v>
      </c>
      <c r="D82" s="17">
        <f>D173+D236+D299</f>
        <v>0</v>
      </c>
      <c r="E82" s="17">
        <f t="shared" si="22"/>
        <v>0</v>
      </c>
      <c r="F82" s="17">
        <f t="shared" si="22"/>
        <v>0</v>
      </c>
      <c r="G82" s="17">
        <f t="shared" si="22"/>
        <v>0</v>
      </c>
      <c r="H82" s="17">
        <f t="shared" si="22"/>
        <v>0</v>
      </c>
      <c r="I82" s="19">
        <v>0</v>
      </c>
      <c r="J82" s="19">
        <v>0</v>
      </c>
      <c r="K82" s="19">
        <v>0</v>
      </c>
    </row>
    <row r="83" spans="1:11" ht="60" x14ac:dyDescent="0.25">
      <c r="A83" s="150"/>
      <c r="B83" s="135"/>
      <c r="C83" s="29" t="s">
        <v>22</v>
      </c>
      <c r="D83" s="17">
        <f>D174+D237+D300</f>
        <v>0</v>
      </c>
      <c r="E83" s="17">
        <f t="shared" si="22"/>
        <v>0</v>
      </c>
      <c r="F83" s="17">
        <f t="shared" si="22"/>
        <v>0</v>
      </c>
      <c r="G83" s="17">
        <f t="shared" si="22"/>
        <v>0</v>
      </c>
      <c r="H83" s="17">
        <f t="shared" si="22"/>
        <v>0</v>
      </c>
      <c r="I83" s="19">
        <v>0</v>
      </c>
      <c r="J83" s="19">
        <v>0</v>
      </c>
      <c r="K83" s="19">
        <v>0</v>
      </c>
    </row>
    <row r="84" spans="1:11" ht="30" x14ac:dyDescent="0.25">
      <c r="A84" s="150"/>
      <c r="B84" s="135"/>
      <c r="C84" s="28" t="s">
        <v>23</v>
      </c>
      <c r="D84" s="17">
        <f>D175+D238+D301</f>
        <v>0</v>
      </c>
      <c r="E84" s="17">
        <f t="shared" si="22"/>
        <v>0</v>
      </c>
      <c r="F84" s="17">
        <f t="shared" si="22"/>
        <v>0</v>
      </c>
      <c r="G84" s="17">
        <f t="shared" si="22"/>
        <v>0</v>
      </c>
      <c r="H84" s="17">
        <f t="shared" si="22"/>
        <v>0</v>
      </c>
      <c r="I84" s="19">
        <v>0</v>
      </c>
      <c r="J84" s="19">
        <v>0</v>
      </c>
      <c r="K84" s="19">
        <v>0</v>
      </c>
    </row>
    <row r="85" spans="1:11" ht="24.75" customHeight="1" x14ac:dyDescent="0.25">
      <c r="A85" s="150"/>
      <c r="B85" s="136"/>
      <c r="C85" s="28" t="s">
        <v>24</v>
      </c>
      <c r="D85" s="17">
        <f>D176+D239+D302</f>
        <v>0</v>
      </c>
      <c r="E85" s="17">
        <f t="shared" si="22"/>
        <v>0</v>
      </c>
      <c r="F85" s="17">
        <f t="shared" si="22"/>
        <v>0</v>
      </c>
      <c r="G85" s="17">
        <f t="shared" si="22"/>
        <v>0</v>
      </c>
      <c r="H85" s="17">
        <f t="shared" si="22"/>
        <v>0</v>
      </c>
      <c r="I85" s="19">
        <v>0</v>
      </c>
      <c r="J85" s="19">
        <v>0</v>
      </c>
      <c r="K85" s="19">
        <v>0</v>
      </c>
    </row>
    <row r="86" spans="1:11" ht="15" x14ac:dyDescent="0.25">
      <c r="A86" s="152" t="s">
        <v>38</v>
      </c>
      <c r="B86" s="134" t="s">
        <v>35</v>
      </c>
      <c r="C86" s="27" t="s">
        <v>18</v>
      </c>
      <c r="D86" s="14">
        <f>D87+D89+D91+D92</f>
        <v>11011.730000000001</v>
      </c>
      <c r="E86" s="14">
        <f>E87+E89+E91+E92</f>
        <v>11011.730000000001</v>
      </c>
      <c r="F86" s="14">
        <f>F87+F89+F91+F92</f>
        <v>11011.7</v>
      </c>
      <c r="G86" s="14">
        <f>G87+G89+G91+G92</f>
        <v>11011.6</v>
      </c>
      <c r="H86" s="14">
        <f>H87+H89+H91+H92</f>
        <v>11011.6</v>
      </c>
      <c r="I86" s="15">
        <f>G86/D86*100</f>
        <v>99.998819440723651</v>
      </c>
      <c r="J86" s="15">
        <f>G86/E86*100</f>
        <v>99.998819440723651</v>
      </c>
      <c r="K86" s="15">
        <f>G86/F86*100</f>
        <v>99.999091875005675</v>
      </c>
    </row>
    <row r="87" spans="1:11" ht="15" x14ac:dyDescent="0.25">
      <c r="A87" s="153"/>
      <c r="B87" s="135"/>
      <c r="C87" s="28" t="s">
        <v>19</v>
      </c>
      <c r="D87" s="17">
        <f>D101+D108+D115+D122+D129+D94+D136</f>
        <v>11011.730000000001</v>
      </c>
      <c r="E87" s="17">
        <f t="shared" ref="E87:H87" si="23">E101+E108+E115+E122+E129+E94+E136</f>
        <v>11011.730000000001</v>
      </c>
      <c r="F87" s="17">
        <f t="shared" si="23"/>
        <v>11011.7</v>
      </c>
      <c r="G87" s="17">
        <f t="shared" si="23"/>
        <v>11011.6</v>
      </c>
      <c r="H87" s="17">
        <f t="shared" si="23"/>
        <v>11011.6</v>
      </c>
      <c r="I87" s="19">
        <f>G87/D87*100</f>
        <v>99.998819440723651</v>
      </c>
      <c r="J87" s="19">
        <f>G87/E87*100</f>
        <v>99.998819440723651</v>
      </c>
      <c r="K87" s="19">
        <f>G87/F87*100</f>
        <v>99.999091875005675</v>
      </c>
    </row>
    <row r="88" spans="1:11" ht="60" x14ac:dyDescent="0.25">
      <c r="A88" s="153"/>
      <c r="B88" s="135"/>
      <c r="C88" s="29" t="s">
        <v>20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9">
        <v>0</v>
      </c>
      <c r="J88" s="19">
        <v>0</v>
      </c>
      <c r="K88" s="19">
        <v>0</v>
      </c>
    </row>
    <row r="89" spans="1:11" ht="30" x14ac:dyDescent="0.25">
      <c r="A89" s="153"/>
      <c r="B89" s="135"/>
      <c r="C89" s="28" t="s">
        <v>21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5">
        <v>0</v>
      </c>
      <c r="J89" s="15">
        <v>0</v>
      </c>
      <c r="K89" s="15">
        <v>0</v>
      </c>
    </row>
    <row r="90" spans="1:11" ht="60" x14ac:dyDescent="0.25">
      <c r="A90" s="153"/>
      <c r="B90" s="135"/>
      <c r="C90" s="29" t="s">
        <v>22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5">
        <v>0</v>
      </c>
      <c r="J90" s="15">
        <v>0</v>
      </c>
      <c r="K90" s="15">
        <v>0</v>
      </c>
    </row>
    <row r="91" spans="1:11" ht="30" x14ac:dyDescent="0.25">
      <c r="A91" s="153"/>
      <c r="B91" s="135"/>
      <c r="C91" s="28" t="s">
        <v>23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5">
        <v>0</v>
      </c>
      <c r="J91" s="15">
        <v>0</v>
      </c>
      <c r="K91" s="15">
        <v>0</v>
      </c>
    </row>
    <row r="92" spans="1:11" ht="15" customHeight="1" x14ac:dyDescent="0.25">
      <c r="A92" s="154"/>
      <c r="B92" s="136"/>
      <c r="C92" s="28" t="s">
        <v>24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5">
        <v>0</v>
      </c>
      <c r="J92" s="15">
        <v>0</v>
      </c>
      <c r="K92" s="15">
        <v>0</v>
      </c>
    </row>
    <row r="93" spans="1:11" ht="15" x14ac:dyDescent="0.25">
      <c r="A93" s="178" t="s">
        <v>39</v>
      </c>
      <c r="B93" s="134" t="s">
        <v>35</v>
      </c>
      <c r="C93" s="27" t="s">
        <v>18</v>
      </c>
      <c r="D93" s="14">
        <f>D94+D96+D98+D99</f>
        <v>100</v>
      </c>
      <c r="E93" s="14">
        <f>E94+E96+E98+E99</f>
        <v>100</v>
      </c>
      <c r="F93" s="14">
        <f>F94+F96+F98+F99</f>
        <v>100</v>
      </c>
      <c r="G93" s="14">
        <f>G94+G96+G98+G99</f>
        <v>100</v>
      </c>
      <c r="H93" s="14">
        <f>H94+H96+H98+H99</f>
        <v>100</v>
      </c>
      <c r="I93" s="15">
        <f>G93/D93*100</f>
        <v>100</v>
      </c>
      <c r="J93" s="15">
        <f>G93/E93*100</f>
        <v>100</v>
      </c>
      <c r="K93" s="15">
        <f>G93/F93*100</f>
        <v>100</v>
      </c>
    </row>
    <row r="94" spans="1:11" ht="15" x14ac:dyDescent="0.25">
      <c r="A94" s="179"/>
      <c r="B94" s="135"/>
      <c r="C94" s="28" t="s">
        <v>19</v>
      </c>
      <c r="D94" s="17">
        <v>100</v>
      </c>
      <c r="E94" s="17">
        <v>100</v>
      </c>
      <c r="F94" s="17">
        <v>100</v>
      </c>
      <c r="G94" s="17">
        <v>100</v>
      </c>
      <c r="H94" s="17">
        <v>100</v>
      </c>
      <c r="I94" s="19">
        <f>G94/D94*100</f>
        <v>100</v>
      </c>
      <c r="J94" s="19">
        <f>G94/E94*100</f>
        <v>100</v>
      </c>
      <c r="K94" s="19">
        <f>G94/F94*100</f>
        <v>100</v>
      </c>
    </row>
    <row r="95" spans="1:11" ht="60" x14ac:dyDescent="0.25">
      <c r="A95" s="179"/>
      <c r="B95" s="135"/>
      <c r="C95" s="29" t="s">
        <v>20</v>
      </c>
      <c r="D95" s="17">
        <v>0</v>
      </c>
      <c r="E95" s="17"/>
      <c r="F95" s="17">
        <v>0</v>
      </c>
      <c r="G95" s="17">
        <v>0</v>
      </c>
      <c r="H95" s="17">
        <v>0</v>
      </c>
      <c r="I95" s="19">
        <v>0</v>
      </c>
      <c r="J95" s="19">
        <v>0</v>
      </c>
      <c r="K95" s="19">
        <v>0</v>
      </c>
    </row>
    <row r="96" spans="1:11" ht="30" x14ac:dyDescent="0.25">
      <c r="A96" s="179"/>
      <c r="B96" s="135"/>
      <c r="C96" s="28" t="s">
        <v>21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</row>
    <row r="97" spans="1:11" ht="60" x14ac:dyDescent="0.25">
      <c r="A97" s="179"/>
      <c r="B97" s="135"/>
      <c r="C97" s="29" t="s">
        <v>22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</row>
    <row r="98" spans="1:11" ht="30" x14ac:dyDescent="0.25">
      <c r="A98" s="179"/>
      <c r="B98" s="135"/>
      <c r="C98" s="28" t="s">
        <v>23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</row>
    <row r="99" spans="1:11" ht="24.75" customHeight="1" x14ac:dyDescent="0.25">
      <c r="A99" s="180"/>
      <c r="B99" s="136"/>
      <c r="C99" s="28" t="s">
        <v>24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</row>
    <row r="100" spans="1:11" ht="15" x14ac:dyDescent="0.25">
      <c r="A100" s="146" t="s">
        <v>40</v>
      </c>
      <c r="B100" s="134" t="s">
        <v>35</v>
      </c>
      <c r="C100" s="27" t="s">
        <v>18</v>
      </c>
      <c r="D100" s="14">
        <f>D101+D103+D105+D106</f>
        <v>495</v>
      </c>
      <c r="E100" s="14">
        <f>E101+E103+E105+E106</f>
        <v>495</v>
      </c>
      <c r="F100" s="14">
        <f>F101+F103+F105+F106</f>
        <v>495</v>
      </c>
      <c r="G100" s="14">
        <f>G101+G103+G105+G106</f>
        <v>495</v>
      </c>
      <c r="H100" s="14">
        <f>H101+H103+H105+H106</f>
        <v>495</v>
      </c>
      <c r="I100" s="15">
        <f>G100/D100*100</f>
        <v>100</v>
      </c>
      <c r="J100" s="15">
        <f>G100/E100*100</f>
        <v>100</v>
      </c>
      <c r="K100" s="15">
        <f>G100/F100*100</f>
        <v>100</v>
      </c>
    </row>
    <row r="101" spans="1:11" ht="15" x14ac:dyDescent="0.25">
      <c r="A101" s="147"/>
      <c r="B101" s="135"/>
      <c r="C101" s="28" t="s">
        <v>19</v>
      </c>
      <c r="D101" s="17">
        <v>495</v>
      </c>
      <c r="E101" s="17">
        <v>495</v>
      </c>
      <c r="F101" s="17">
        <v>495</v>
      </c>
      <c r="G101" s="17">
        <v>495</v>
      </c>
      <c r="H101" s="17">
        <v>495</v>
      </c>
      <c r="I101" s="19">
        <f>G101/D101*100</f>
        <v>100</v>
      </c>
      <c r="J101" s="19">
        <f>G101/E101*100</f>
        <v>100</v>
      </c>
      <c r="K101" s="19">
        <f>G101/F101*100</f>
        <v>100</v>
      </c>
    </row>
    <row r="102" spans="1:11" ht="60" x14ac:dyDescent="0.25">
      <c r="A102" s="147"/>
      <c r="B102" s="135"/>
      <c r="C102" s="29" t="s">
        <v>20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9">
        <v>0</v>
      </c>
      <c r="J102" s="19">
        <v>0</v>
      </c>
      <c r="K102" s="19">
        <v>0</v>
      </c>
    </row>
    <row r="103" spans="1:11" ht="30" x14ac:dyDescent="0.25">
      <c r="A103" s="147"/>
      <c r="B103" s="135"/>
      <c r="C103" s="28" t="s">
        <v>21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</row>
    <row r="104" spans="1:11" ht="60" x14ac:dyDescent="0.25">
      <c r="A104" s="147"/>
      <c r="B104" s="135"/>
      <c r="C104" s="29" t="s">
        <v>22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</row>
    <row r="105" spans="1:11" ht="30" x14ac:dyDescent="0.25">
      <c r="A105" s="147"/>
      <c r="B105" s="135"/>
      <c r="C105" s="28" t="s">
        <v>23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</row>
    <row r="106" spans="1:11" ht="24.75" customHeight="1" x14ac:dyDescent="0.25">
      <c r="A106" s="148"/>
      <c r="B106" s="136"/>
      <c r="C106" s="28" t="s">
        <v>24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</row>
    <row r="107" spans="1:11" ht="24.75" customHeight="1" x14ac:dyDescent="0.25">
      <c r="A107" s="146" t="s">
        <v>41</v>
      </c>
      <c r="B107" s="134" t="s">
        <v>35</v>
      </c>
      <c r="C107" s="27" t="s">
        <v>18</v>
      </c>
      <c r="D107" s="14">
        <f>D108+D110+D112+D113</f>
        <v>100</v>
      </c>
      <c r="E107" s="14">
        <f>E108+E110+E112+E113</f>
        <v>100</v>
      </c>
      <c r="F107" s="14">
        <f>F108+F110+F112+F113</f>
        <v>100</v>
      </c>
      <c r="G107" s="14">
        <f>G108+G110+G112+G113</f>
        <v>100</v>
      </c>
      <c r="H107" s="14">
        <f>H108+H110+H112+H113</f>
        <v>100</v>
      </c>
      <c r="I107" s="15">
        <f>G107/D107*100</f>
        <v>100</v>
      </c>
      <c r="J107" s="15">
        <f>G107/E107*100</f>
        <v>100</v>
      </c>
      <c r="K107" s="15">
        <f>G107/F107*100</f>
        <v>100</v>
      </c>
    </row>
    <row r="108" spans="1:11" ht="15" x14ac:dyDescent="0.25">
      <c r="A108" s="147"/>
      <c r="B108" s="135"/>
      <c r="C108" s="28" t="s">
        <v>19</v>
      </c>
      <c r="D108" s="17">
        <v>100</v>
      </c>
      <c r="E108" s="17">
        <v>100</v>
      </c>
      <c r="F108" s="17">
        <v>100</v>
      </c>
      <c r="G108" s="17">
        <v>100</v>
      </c>
      <c r="H108" s="17">
        <v>100</v>
      </c>
      <c r="I108" s="19">
        <f>G108/D108*100</f>
        <v>100</v>
      </c>
      <c r="J108" s="19">
        <f>G108/E108*100</f>
        <v>100</v>
      </c>
      <c r="K108" s="19">
        <f>G108/F108*100</f>
        <v>100</v>
      </c>
    </row>
    <row r="109" spans="1:11" ht="60" x14ac:dyDescent="0.25">
      <c r="A109" s="147"/>
      <c r="B109" s="135"/>
      <c r="C109" s="29" t="s">
        <v>20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</row>
    <row r="110" spans="1:11" ht="30" x14ac:dyDescent="0.25">
      <c r="A110" s="147"/>
      <c r="B110" s="135"/>
      <c r="C110" s="28" t="s">
        <v>21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</row>
    <row r="111" spans="1:11" ht="60" x14ac:dyDescent="0.25">
      <c r="A111" s="147"/>
      <c r="B111" s="135"/>
      <c r="C111" s="29" t="s">
        <v>22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</row>
    <row r="112" spans="1:11" ht="30" x14ac:dyDescent="0.25">
      <c r="A112" s="147"/>
      <c r="B112" s="135"/>
      <c r="C112" s="28" t="s">
        <v>23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</row>
    <row r="113" spans="1:11" ht="24.75" customHeight="1" x14ac:dyDescent="0.25">
      <c r="A113" s="148"/>
      <c r="B113" s="136"/>
      <c r="C113" s="28" t="s">
        <v>24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</row>
    <row r="114" spans="1:11" ht="15" x14ac:dyDescent="0.25">
      <c r="A114" s="146" t="s">
        <v>42</v>
      </c>
      <c r="B114" s="134" t="s">
        <v>35</v>
      </c>
      <c r="C114" s="27" t="s">
        <v>18</v>
      </c>
      <c r="D114" s="14">
        <f>D115+D117+D119+D120</f>
        <v>59</v>
      </c>
      <c r="E114" s="14">
        <f>E115+E117+E119+E120</f>
        <v>59</v>
      </c>
      <c r="F114" s="14">
        <f>F115+F117+F119+F120</f>
        <v>59</v>
      </c>
      <c r="G114" s="14">
        <f>G115+G117+G119+G120</f>
        <v>59</v>
      </c>
      <c r="H114" s="14">
        <f>H115+H117+H119+H120</f>
        <v>59</v>
      </c>
      <c r="I114" s="15">
        <f>G114/D114*100</f>
        <v>100</v>
      </c>
      <c r="J114" s="15">
        <f>G114/E114*100</f>
        <v>100</v>
      </c>
      <c r="K114" s="15">
        <f>G114/F114*100</f>
        <v>100</v>
      </c>
    </row>
    <row r="115" spans="1:11" ht="15" x14ac:dyDescent="0.25">
      <c r="A115" s="147"/>
      <c r="B115" s="135"/>
      <c r="C115" s="28" t="s">
        <v>19</v>
      </c>
      <c r="D115" s="17">
        <v>59</v>
      </c>
      <c r="E115" s="17">
        <v>59</v>
      </c>
      <c r="F115" s="17">
        <v>59</v>
      </c>
      <c r="G115" s="17">
        <v>59</v>
      </c>
      <c r="H115" s="17">
        <v>59</v>
      </c>
      <c r="I115" s="19">
        <f>G115/D115*100</f>
        <v>100</v>
      </c>
      <c r="J115" s="19">
        <f>G115/E115*100</f>
        <v>100</v>
      </c>
      <c r="K115" s="19">
        <f>G115/F115*100</f>
        <v>100</v>
      </c>
    </row>
    <row r="116" spans="1:11" ht="60" x14ac:dyDescent="0.25">
      <c r="A116" s="147"/>
      <c r="B116" s="135"/>
      <c r="C116" s="29" t="s">
        <v>20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7" spans="1:11" ht="30" x14ac:dyDescent="0.25">
      <c r="A117" s="147"/>
      <c r="B117" s="135"/>
      <c r="C117" s="28" t="s">
        <v>21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</row>
    <row r="118" spans="1:11" ht="60" x14ac:dyDescent="0.25">
      <c r="A118" s="147"/>
      <c r="B118" s="135"/>
      <c r="C118" s="29" t="s">
        <v>22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</row>
    <row r="119" spans="1:11" ht="30" x14ac:dyDescent="0.25">
      <c r="A119" s="147"/>
      <c r="B119" s="135"/>
      <c r="C119" s="28" t="s">
        <v>23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</row>
    <row r="120" spans="1:11" ht="24.75" customHeight="1" x14ac:dyDescent="0.25">
      <c r="A120" s="148"/>
      <c r="B120" s="136"/>
      <c r="C120" s="28" t="s">
        <v>24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</row>
    <row r="121" spans="1:11" ht="15" x14ac:dyDescent="0.25">
      <c r="A121" s="178" t="s">
        <v>43</v>
      </c>
      <c r="B121" s="134" t="s">
        <v>35</v>
      </c>
      <c r="C121" s="27" t="s">
        <v>18</v>
      </c>
      <c r="D121" s="14">
        <f>D122+D124+D126+D127</f>
        <v>205.03</v>
      </c>
      <c r="E121" s="14">
        <f>E122+E124+E126+E127</f>
        <v>205.03</v>
      </c>
      <c r="F121" s="14">
        <f>F122+F124+F126+F127</f>
        <v>205</v>
      </c>
      <c r="G121" s="14">
        <f>G122+G124+G126+G127</f>
        <v>205</v>
      </c>
      <c r="H121" s="14">
        <f>H122+H124+H126+H127</f>
        <v>205</v>
      </c>
      <c r="I121" s="15">
        <f>G121/D121*100</f>
        <v>99.985367994927572</v>
      </c>
      <c r="J121" s="15">
        <f>G121/E121*100</f>
        <v>99.985367994927572</v>
      </c>
      <c r="K121" s="15">
        <f>G121/F121*100</f>
        <v>100</v>
      </c>
    </row>
    <row r="122" spans="1:11" ht="15" x14ac:dyDescent="0.25">
      <c r="A122" s="179"/>
      <c r="B122" s="135"/>
      <c r="C122" s="28" t="s">
        <v>19</v>
      </c>
      <c r="D122" s="17">
        <v>205.03</v>
      </c>
      <c r="E122" s="17">
        <v>205.03</v>
      </c>
      <c r="F122" s="17">
        <v>205</v>
      </c>
      <c r="G122" s="17">
        <v>205</v>
      </c>
      <c r="H122" s="17">
        <v>205</v>
      </c>
      <c r="I122" s="19">
        <f>G122/D122*100</f>
        <v>99.985367994927572</v>
      </c>
      <c r="J122" s="19">
        <f>G122/E122*100</f>
        <v>99.985367994927572</v>
      </c>
      <c r="K122" s="19">
        <f>G122/F122*100</f>
        <v>100</v>
      </c>
    </row>
    <row r="123" spans="1:11" ht="60" x14ac:dyDescent="0.25">
      <c r="A123" s="179"/>
      <c r="B123" s="135"/>
      <c r="C123" s="29" t="s">
        <v>20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</row>
    <row r="124" spans="1:11" ht="30" x14ac:dyDescent="0.25">
      <c r="A124" s="179"/>
      <c r="B124" s="135"/>
      <c r="C124" s="28" t="s">
        <v>21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</row>
    <row r="125" spans="1:11" ht="60" x14ac:dyDescent="0.25">
      <c r="A125" s="179"/>
      <c r="B125" s="135"/>
      <c r="C125" s="29" t="s">
        <v>22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</row>
    <row r="126" spans="1:11" ht="30" x14ac:dyDescent="0.25">
      <c r="A126" s="179"/>
      <c r="B126" s="135"/>
      <c r="C126" s="28" t="s">
        <v>23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</row>
    <row r="127" spans="1:11" ht="15" customHeight="1" x14ac:dyDescent="0.25">
      <c r="A127" s="180"/>
      <c r="B127" s="136"/>
      <c r="C127" s="28" t="s">
        <v>24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</row>
    <row r="128" spans="1:11" ht="24.75" customHeight="1" x14ac:dyDescent="0.25">
      <c r="A128" s="178" t="s">
        <v>44</v>
      </c>
      <c r="B128" s="134" t="s">
        <v>35</v>
      </c>
      <c r="C128" s="27" t="s">
        <v>18</v>
      </c>
      <c r="D128" s="14">
        <f>D129+D131+D133+D134</f>
        <v>10052.700000000001</v>
      </c>
      <c r="E128" s="14">
        <f>E129+E131+E133+E134</f>
        <v>10052.700000000001</v>
      </c>
      <c r="F128" s="14">
        <f>F129+F131+F133+F134</f>
        <v>10052.700000000001</v>
      </c>
      <c r="G128" s="14">
        <f>G129+G131+G133+G134</f>
        <v>10052.6</v>
      </c>
      <c r="H128" s="14">
        <f>H129+H131+H133+H134</f>
        <v>10052.6</v>
      </c>
      <c r="I128" s="15">
        <f>G128/D128*100</f>
        <v>99.999005242372689</v>
      </c>
      <c r="J128" s="15">
        <f>G128/E128*100</f>
        <v>99.999005242372689</v>
      </c>
      <c r="K128" s="15">
        <f>G128/F128*100</f>
        <v>99.999005242372689</v>
      </c>
    </row>
    <row r="129" spans="1:11" ht="15" x14ac:dyDescent="0.25">
      <c r="A129" s="179"/>
      <c r="B129" s="135"/>
      <c r="C129" s="28" t="s">
        <v>19</v>
      </c>
      <c r="D129" s="17">
        <v>10052.700000000001</v>
      </c>
      <c r="E129" s="17">
        <v>10052.700000000001</v>
      </c>
      <c r="F129" s="17">
        <v>10052.700000000001</v>
      </c>
      <c r="G129" s="17">
        <v>10052.6</v>
      </c>
      <c r="H129" s="17">
        <v>10052.6</v>
      </c>
      <c r="I129" s="19">
        <f>G129/D129*100</f>
        <v>99.999005242372689</v>
      </c>
      <c r="J129" s="19">
        <f>G129/E129*100</f>
        <v>99.999005242372689</v>
      </c>
      <c r="K129" s="19">
        <f>G129/F129*100</f>
        <v>99.999005242372689</v>
      </c>
    </row>
    <row r="130" spans="1:11" ht="60" x14ac:dyDescent="0.25">
      <c r="A130" s="179"/>
      <c r="B130" s="135"/>
      <c r="C130" s="29" t="s">
        <v>20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</row>
    <row r="131" spans="1:11" ht="30" x14ac:dyDescent="0.25">
      <c r="A131" s="179"/>
      <c r="B131" s="135"/>
      <c r="C131" s="28" t="s">
        <v>21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60" x14ac:dyDescent="0.25">
      <c r="A132" s="179"/>
      <c r="B132" s="135"/>
      <c r="C132" s="29" t="s">
        <v>22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</row>
    <row r="133" spans="1:11" ht="30" x14ac:dyDescent="0.25">
      <c r="A133" s="179"/>
      <c r="B133" s="135"/>
      <c r="C133" s="28" t="s">
        <v>23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</row>
    <row r="134" spans="1:11" ht="24.75" customHeight="1" x14ac:dyDescent="0.25">
      <c r="A134" s="180"/>
      <c r="B134" s="136"/>
      <c r="C134" s="28" t="s">
        <v>24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</row>
    <row r="135" spans="1:11" ht="24.75" customHeight="1" x14ac:dyDescent="0.25">
      <c r="A135" s="178" t="s">
        <v>45</v>
      </c>
      <c r="B135" s="134" t="s">
        <v>35</v>
      </c>
      <c r="C135" s="27" t="s">
        <v>18</v>
      </c>
      <c r="D135" s="14">
        <f>D136+D138+D140+D141</f>
        <v>0</v>
      </c>
      <c r="E135" s="14">
        <f>E136+E138+E140+E141</f>
        <v>0</v>
      </c>
      <c r="F135" s="14">
        <f>F136+F138+F140+F141</f>
        <v>0</v>
      </c>
      <c r="G135" s="14">
        <f>G136+G138+G140+G141</f>
        <v>0</v>
      </c>
      <c r="H135" s="14">
        <f>H136+H138+H140+H141</f>
        <v>0</v>
      </c>
      <c r="I135" s="15" t="e">
        <f>G135/D135*100</f>
        <v>#DIV/0!</v>
      </c>
      <c r="J135" s="15" t="e">
        <f>G135/E135*100</f>
        <v>#DIV/0!</v>
      </c>
      <c r="K135" s="15" t="e">
        <f>G135/F135*100</f>
        <v>#DIV/0!</v>
      </c>
    </row>
    <row r="136" spans="1:11" ht="15" x14ac:dyDescent="0.25">
      <c r="A136" s="179"/>
      <c r="B136" s="135"/>
      <c r="C136" s="28" t="s">
        <v>19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9" t="e">
        <f>G136/D136*100</f>
        <v>#DIV/0!</v>
      </c>
      <c r="J136" s="19" t="e">
        <f>G136/E136*100</f>
        <v>#DIV/0!</v>
      </c>
      <c r="K136" s="19" t="e">
        <f>G136/F136*100</f>
        <v>#DIV/0!</v>
      </c>
    </row>
    <row r="137" spans="1:11" ht="60" x14ac:dyDescent="0.25">
      <c r="A137" s="179"/>
      <c r="B137" s="135"/>
      <c r="C137" s="29" t="s">
        <v>20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8" spans="1:11" ht="30" x14ac:dyDescent="0.25">
      <c r="A138" s="179"/>
      <c r="B138" s="135"/>
      <c r="C138" s="28" t="s">
        <v>21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</row>
    <row r="139" spans="1:11" ht="60" x14ac:dyDescent="0.25">
      <c r="A139" s="179"/>
      <c r="B139" s="135"/>
      <c r="C139" s="29" t="s">
        <v>22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 ht="30" x14ac:dyDescent="0.25">
      <c r="A140" s="179"/>
      <c r="B140" s="135"/>
      <c r="C140" s="28" t="s">
        <v>23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</row>
    <row r="141" spans="1:11" ht="24.75" customHeight="1" x14ac:dyDescent="0.25">
      <c r="A141" s="180"/>
      <c r="B141" s="136"/>
      <c r="C141" s="28" t="s">
        <v>24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</row>
    <row r="142" spans="1:11" ht="15" x14ac:dyDescent="0.25">
      <c r="A142" s="152" t="s">
        <v>46</v>
      </c>
      <c r="B142" s="134" t="s">
        <v>47</v>
      </c>
      <c r="C142" s="27" t="s">
        <v>18</v>
      </c>
      <c r="D142" s="14">
        <f>D143+D145+D147+D148</f>
        <v>74868.3</v>
      </c>
      <c r="E142" s="14">
        <f>E143+E145+E147+E148</f>
        <v>74868.3</v>
      </c>
      <c r="F142" s="14">
        <f>F143+F145+F147+F148</f>
        <v>74868.3</v>
      </c>
      <c r="G142" s="14">
        <f>G143+G145+G147+G148</f>
        <v>74868.3</v>
      </c>
      <c r="H142" s="14">
        <f>H143+H145+H147+H148</f>
        <v>74868.3</v>
      </c>
      <c r="I142" s="15">
        <f>G142/D142*100</f>
        <v>100</v>
      </c>
      <c r="J142" s="15">
        <f>G142/E142*100</f>
        <v>100</v>
      </c>
      <c r="K142" s="15">
        <f>G142/F142*100</f>
        <v>100</v>
      </c>
    </row>
    <row r="143" spans="1:11" ht="15" x14ac:dyDescent="0.25">
      <c r="A143" s="153"/>
      <c r="B143" s="135"/>
      <c r="C143" s="28" t="s">
        <v>19</v>
      </c>
      <c r="D143" s="17">
        <f>D150+D157</f>
        <v>74868.3</v>
      </c>
      <c r="E143" s="17">
        <f t="shared" ref="E143:H143" si="24">E150+E157</f>
        <v>74868.3</v>
      </c>
      <c r="F143" s="17">
        <f t="shared" si="24"/>
        <v>74868.3</v>
      </c>
      <c r="G143" s="17">
        <f t="shared" si="24"/>
        <v>74868.3</v>
      </c>
      <c r="H143" s="17">
        <f t="shared" si="24"/>
        <v>74868.3</v>
      </c>
      <c r="I143" s="19">
        <f>G143/D143*100</f>
        <v>100</v>
      </c>
      <c r="J143" s="19">
        <f>G143/E143*100</f>
        <v>100</v>
      </c>
      <c r="K143" s="19">
        <f>G143/F143*100</f>
        <v>100</v>
      </c>
    </row>
    <row r="144" spans="1:11" ht="60" x14ac:dyDescent="0.25">
      <c r="A144" s="153"/>
      <c r="B144" s="135"/>
      <c r="C144" s="29" t="s">
        <v>20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</row>
    <row r="145" spans="1:11" ht="30" x14ac:dyDescent="0.25">
      <c r="A145" s="153"/>
      <c r="B145" s="135"/>
      <c r="C145" s="28" t="s">
        <v>21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</row>
    <row r="146" spans="1:11" ht="60" x14ac:dyDescent="0.25">
      <c r="A146" s="153"/>
      <c r="B146" s="135"/>
      <c r="C146" s="29" t="s">
        <v>22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</row>
    <row r="147" spans="1:11" ht="30" x14ac:dyDescent="0.25">
      <c r="A147" s="153"/>
      <c r="B147" s="135"/>
      <c r="C147" s="28" t="s">
        <v>23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</row>
    <row r="148" spans="1:11" ht="24.75" customHeight="1" x14ac:dyDescent="0.25">
      <c r="A148" s="154"/>
      <c r="B148" s="136"/>
      <c r="C148" s="28" t="s">
        <v>24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</row>
    <row r="149" spans="1:11" ht="15" x14ac:dyDescent="0.25">
      <c r="A149" s="175" t="s">
        <v>48</v>
      </c>
      <c r="B149" s="134" t="s">
        <v>49</v>
      </c>
      <c r="C149" s="27" t="s">
        <v>18</v>
      </c>
      <c r="D149" s="14">
        <f>D150+D152+D154+D155</f>
        <v>2264.1999999999998</v>
      </c>
      <c r="E149" s="14">
        <f>E150+E152+E154+E155</f>
        <v>2264.1999999999998</v>
      </c>
      <c r="F149" s="14">
        <f>F150+F152+F154+F155</f>
        <v>2264.1999999999998</v>
      </c>
      <c r="G149" s="14">
        <f>G150+G152+G154+G155</f>
        <v>2264.1999999999998</v>
      </c>
      <c r="H149" s="14">
        <f>H150+H152+H154+H155</f>
        <v>2264.1999999999998</v>
      </c>
      <c r="I149" s="15">
        <f>G149/D149*100</f>
        <v>100</v>
      </c>
      <c r="J149" s="15">
        <f>G149/E149*100</f>
        <v>100</v>
      </c>
      <c r="K149" s="15">
        <f>G149/F149*100</f>
        <v>100</v>
      </c>
    </row>
    <row r="150" spans="1:11" ht="15" x14ac:dyDescent="0.25">
      <c r="A150" s="176"/>
      <c r="B150" s="135"/>
      <c r="C150" s="28" t="s">
        <v>19</v>
      </c>
      <c r="D150" s="17">
        <v>2264.1999999999998</v>
      </c>
      <c r="E150" s="17">
        <v>2264.1999999999998</v>
      </c>
      <c r="F150" s="17">
        <v>2264.1999999999998</v>
      </c>
      <c r="G150" s="17">
        <v>2264.1999999999998</v>
      </c>
      <c r="H150" s="17">
        <v>2264.1999999999998</v>
      </c>
      <c r="I150" s="19">
        <f>G150/D150*100</f>
        <v>100</v>
      </c>
      <c r="J150" s="19">
        <f>G150/E150*100</f>
        <v>100</v>
      </c>
      <c r="K150" s="19">
        <f>G150/F150*100</f>
        <v>100</v>
      </c>
    </row>
    <row r="151" spans="1:11" ht="60" x14ac:dyDescent="0.25">
      <c r="A151" s="176"/>
      <c r="B151" s="135"/>
      <c r="C151" s="29" t="s">
        <v>20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</row>
    <row r="152" spans="1:11" ht="30" x14ac:dyDescent="0.25">
      <c r="A152" s="176"/>
      <c r="B152" s="135"/>
      <c r="C152" s="28" t="s">
        <v>21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</row>
    <row r="153" spans="1:11" ht="60" x14ac:dyDescent="0.25">
      <c r="A153" s="176"/>
      <c r="B153" s="135"/>
      <c r="C153" s="29" t="s">
        <v>22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</row>
    <row r="154" spans="1:11" ht="30" x14ac:dyDescent="0.25">
      <c r="A154" s="176"/>
      <c r="B154" s="135"/>
      <c r="C154" s="28" t="s">
        <v>23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</row>
    <row r="155" spans="1:11" ht="24.75" customHeight="1" x14ac:dyDescent="0.25">
      <c r="A155" s="177"/>
      <c r="B155" s="136"/>
      <c r="C155" s="28" t="s">
        <v>24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</row>
    <row r="156" spans="1:11" ht="24.75" customHeight="1" x14ac:dyDescent="0.25">
      <c r="A156" s="175" t="s">
        <v>50</v>
      </c>
      <c r="B156" s="134" t="s">
        <v>49</v>
      </c>
      <c r="C156" s="27" t="s">
        <v>18</v>
      </c>
      <c r="D156" s="14">
        <f>D157+D159+D161+D162</f>
        <v>72604.100000000006</v>
      </c>
      <c r="E156" s="17">
        <f>E157+E159+E161+E162</f>
        <v>72604.100000000006</v>
      </c>
      <c r="F156" s="14">
        <f>F157+F159+F161+F162</f>
        <v>72604.100000000006</v>
      </c>
      <c r="G156" s="14">
        <f>G157+G159+G161+G162</f>
        <v>72604.100000000006</v>
      </c>
      <c r="H156" s="14">
        <f>H157+H159+H161+H162</f>
        <v>72604.100000000006</v>
      </c>
      <c r="I156" s="15">
        <f>G156/D156*100</f>
        <v>100</v>
      </c>
      <c r="J156" s="15">
        <f>G156/E156*100</f>
        <v>100</v>
      </c>
      <c r="K156" s="15">
        <f>G156/F156*100</f>
        <v>100</v>
      </c>
    </row>
    <row r="157" spans="1:11" ht="15" x14ac:dyDescent="0.25">
      <c r="A157" s="176"/>
      <c r="B157" s="135"/>
      <c r="C157" s="28" t="s">
        <v>19</v>
      </c>
      <c r="D157" s="17">
        <v>72604.100000000006</v>
      </c>
      <c r="E157" s="17">
        <v>72604.100000000006</v>
      </c>
      <c r="F157" s="17">
        <v>72604.100000000006</v>
      </c>
      <c r="G157" s="17">
        <v>72604.100000000006</v>
      </c>
      <c r="H157" s="17">
        <v>72604.100000000006</v>
      </c>
      <c r="I157" s="19">
        <f>G157/D157*100</f>
        <v>100</v>
      </c>
      <c r="J157" s="19">
        <f>G157/E157*100</f>
        <v>100</v>
      </c>
      <c r="K157" s="19">
        <f>G157/F157*100</f>
        <v>100</v>
      </c>
    </row>
    <row r="158" spans="1:11" ht="60" x14ac:dyDescent="0.25">
      <c r="A158" s="176"/>
      <c r="B158" s="135"/>
      <c r="C158" s="29" t="s">
        <v>20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</row>
    <row r="159" spans="1:11" ht="30" x14ac:dyDescent="0.25">
      <c r="A159" s="176"/>
      <c r="B159" s="135"/>
      <c r="C159" s="28" t="s">
        <v>21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</row>
    <row r="160" spans="1:11" ht="60" x14ac:dyDescent="0.25">
      <c r="A160" s="176"/>
      <c r="B160" s="135"/>
      <c r="C160" s="29" t="s">
        <v>22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</row>
    <row r="161" spans="1:11" ht="30" x14ac:dyDescent="0.25">
      <c r="A161" s="176"/>
      <c r="B161" s="135"/>
      <c r="C161" s="28" t="s">
        <v>23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</row>
    <row r="162" spans="1:11" ht="24.75" customHeight="1" x14ac:dyDescent="0.25">
      <c r="A162" s="177"/>
      <c r="B162" s="136"/>
      <c r="C162" s="28" t="s">
        <v>24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</row>
    <row r="163" spans="1:11" s="31" customFormat="1" ht="24.75" customHeight="1" x14ac:dyDescent="0.25">
      <c r="A163" s="169" t="s">
        <v>51</v>
      </c>
      <c r="B163" s="134" t="s">
        <v>27</v>
      </c>
      <c r="C163" s="30" t="s">
        <v>18</v>
      </c>
      <c r="D163" s="14">
        <f>D164+D166+D168+D169</f>
        <v>14760</v>
      </c>
      <c r="E163" s="14">
        <f>E164+E166+E168+E169</f>
        <v>14760</v>
      </c>
      <c r="F163" s="14">
        <f>F164+F166+F168+F169</f>
        <v>14760</v>
      </c>
      <c r="G163" s="14">
        <f>G164+G166+G168+G169</f>
        <v>14760</v>
      </c>
      <c r="H163" s="14">
        <f>H164+H166+H168+H169</f>
        <v>14760</v>
      </c>
      <c r="I163" s="15">
        <f>G163/D163*100</f>
        <v>100</v>
      </c>
      <c r="J163" s="15">
        <f>G163/E163*100</f>
        <v>100</v>
      </c>
      <c r="K163" s="15">
        <f>G163/F163*100</f>
        <v>100</v>
      </c>
    </row>
    <row r="164" spans="1:11" ht="15" x14ac:dyDescent="0.25">
      <c r="A164" s="170"/>
      <c r="B164" s="135"/>
      <c r="C164" s="28" t="s">
        <v>19</v>
      </c>
      <c r="D164" s="17">
        <f>D178+D192+D206</f>
        <v>14760</v>
      </c>
      <c r="E164" s="17">
        <f t="shared" ref="E164:H164" si="25">E178+E192+E206</f>
        <v>14760</v>
      </c>
      <c r="F164" s="17">
        <f t="shared" si="25"/>
        <v>14760</v>
      </c>
      <c r="G164" s="17">
        <f t="shared" si="25"/>
        <v>14760</v>
      </c>
      <c r="H164" s="17">
        <f t="shared" si="25"/>
        <v>14760</v>
      </c>
      <c r="I164" s="19">
        <f>G164/D164*100</f>
        <v>100</v>
      </c>
      <c r="J164" s="19">
        <f>G164/E164*100</f>
        <v>100</v>
      </c>
      <c r="K164" s="19">
        <f>G164/F164*100</f>
        <v>100</v>
      </c>
    </row>
    <row r="165" spans="1:11" ht="60" x14ac:dyDescent="0.25">
      <c r="A165" s="170"/>
      <c r="B165" s="135"/>
      <c r="C165" s="29" t="s">
        <v>20</v>
      </c>
      <c r="D165" s="17">
        <f>D179+D193</f>
        <v>0</v>
      </c>
      <c r="E165" s="17">
        <f t="shared" ref="E165:H165" si="26">E179+E193</f>
        <v>0</v>
      </c>
      <c r="F165" s="17">
        <f t="shared" si="26"/>
        <v>0</v>
      </c>
      <c r="G165" s="17">
        <f t="shared" si="26"/>
        <v>0</v>
      </c>
      <c r="H165" s="17">
        <f t="shared" si="26"/>
        <v>0</v>
      </c>
      <c r="I165" s="17">
        <v>0</v>
      </c>
      <c r="J165" s="17">
        <v>0</v>
      </c>
      <c r="K165" s="17">
        <v>0</v>
      </c>
    </row>
    <row r="166" spans="1:11" ht="30" x14ac:dyDescent="0.25">
      <c r="A166" s="170"/>
      <c r="B166" s="135"/>
      <c r="C166" s="28" t="s">
        <v>21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</row>
    <row r="167" spans="1:11" ht="60" x14ac:dyDescent="0.25">
      <c r="A167" s="170"/>
      <c r="B167" s="135"/>
      <c r="C167" s="29" t="s">
        <v>22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</row>
    <row r="168" spans="1:11" ht="30" x14ac:dyDescent="0.25">
      <c r="A168" s="170"/>
      <c r="B168" s="135"/>
      <c r="C168" s="28" t="s">
        <v>23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</row>
    <row r="169" spans="1:11" ht="24.75" customHeight="1" x14ac:dyDescent="0.25">
      <c r="A169" s="170"/>
      <c r="B169" s="136"/>
      <c r="C169" s="28" t="s">
        <v>24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</row>
    <row r="170" spans="1:11" ht="24.75" customHeight="1" x14ac:dyDescent="0.25">
      <c r="A170" s="170"/>
      <c r="B170" s="134" t="s">
        <v>29</v>
      </c>
      <c r="C170" s="27" t="s">
        <v>18</v>
      </c>
      <c r="D170" s="14">
        <f>D171+D173+D175+D176</f>
        <v>7994</v>
      </c>
      <c r="E170" s="14">
        <f>E171+E173+E175+E176</f>
        <v>7994</v>
      </c>
      <c r="F170" s="14">
        <f>F171+F173+F175+F176</f>
        <v>7994</v>
      </c>
      <c r="G170" s="14">
        <f>G171+G173+G175+G176</f>
        <v>7994</v>
      </c>
      <c r="H170" s="14">
        <f>H171+H173+H175+H176</f>
        <v>7994</v>
      </c>
      <c r="I170" s="15">
        <f>G170/D170*100</f>
        <v>100</v>
      </c>
      <c r="J170" s="15">
        <f>G170/E170*100</f>
        <v>100</v>
      </c>
      <c r="K170" s="15">
        <f>G170/F170*100</f>
        <v>100</v>
      </c>
    </row>
    <row r="171" spans="1:11" ht="15" x14ac:dyDescent="0.25">
      <c r="A171" s="170"/>
      <c r="B171" s="135"/>
      <c r="C171" s="28" t="s">
        <v>19</v>
      </c>
      <c r="D171" s="17">
        <f>D185</f>
        <v>7994</v>
      </c>
      <c r="E171" s="17">
        <f t="shared" ref="E171:H172" si="27">E185</f>
        <v>7994</v>
      </c>
      <c r="F171" s="17">
        <f t="shared" si="27"/>
        <v>7994</v>
      </c>
      <c r="G171" s="17">
        <f t="shared" si="27"/>
        <v>7994</v>
      </c>
      <c r="H171" s="17">
        <f t="shared" si="27"/>
        <v>7994</v>
      </c>
      <c r="I171" s="19">
        <f>G171/D171*100</f>
        <v>100</v>
      </c>
      <c r="J171" s="19">
        <f>G171/E171*100</f>
        <v>100</v>
      </c>
      <c r="K171" s="19">
        <f>G171/F171*100</f>
        <v>100</v>
      </c>
    </row>
    <row r="172" spans="1:11" ht="60" x14ac:dyDescent="0.25">
      <c r="A172" s="170"/>
      <c r="B172" s="135"/>
      <c r="C172" s="29" t="s">
        <v>20</v>
      </c>
      <c r="D172" s="17">
        <f>D186</f>
        <v>0</v>
      </c>
      <c r="E172" s="17">
        <f t="shared" si="27"/>
        <v>0</v>
      </c>
      <c r="F172" s="17">
        <f t="shared" si="27"/>
        <v>0</v>
      </c>
      <c r="G172" s="17">
        <f t="shared" si="27"/>
        <v>0</v>
      </c>
      <c r="H172" s="17">
        <f t="shared" si="27"/>
        <v>0</v>
      </c>
      <c r="I172" s="17">
        <v>0</v>
      </c>
      <c r="J172" s="17">
        <v>0</v>
      </c>
      <c r="K172" s="17">
        <v>0</v>
      </c>
    </row>
    <row r="173" spans="1:11" ht="30" x14ac:dyDescent="0.25">
      <c r="A173" s="170"/>
      <c r="B173" s="135"/>
      <c r="C173" s="28" t="s">
        <v>21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</row>
    <row r="174" spans="1:11" ht="60" x14ac:dyDescent="0.25">
      <c r="A174" s="170"/>
      <c r="B174" s="135"/>
      <c r="C174" s="29" t="s">
        <v>22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</row>
    <row r="175" spans="1:11" ht="30" x14ac:dyDescent="0.25">
      <c r="A175" s="170"/>
      <c r="B175" s="135"/>
      <c r="C175" s="28" t="s">
        <v>23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</row>
    <row r="176" spans="1:11" ht="24.75" customHeight="1" x14ac:dyDescent="0.25">
      <c r="A176" s="171"/>
      <c r="B176" s="136"/>
      <c r="C176" s="28" t="s">
        <v>24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</row>
    <row r="177" spans="1:11" ht="24.75" customHeight="1" x14ac:dyDescent="0.25">
      <c r="A177" s="160" t="s">
        <v>52</v>
      </c>
      <c r="B177" s="134" t="s">
        <v>53</v>
      </c>
      <c r="C177" s="27" t="s">
        <v>18</v>
      </c>
      <c r="D177" s="14">
        <f t="shared" ref="D177:K177" si="28">D178+D180+D182+D183</f>
        <v>0</v>
      </c>
      <c r="E177" s="14">
        <f t="shared" si="28"/>
        <v>0</v>
      </c>
      <c r="F177" s="14">
        <f t="shared" si="28"/>
        <v>0</v>
      </c>
      <c r="G177" s="14">
        <f t="shared" si="28"/>
        <v>0</v>
      </c>
      <c r="H177" s="14">
        <f t="shared" si="28"/>
        <v>0</v>
      </c>
      <c r="I177" s="14">
        <f t="shared" si="28"/>
        <v>0</v>
      </c>
      <c r="J177" s="14">
        <f t="shared" si="28"/>
        <v>0</v>
      </c>
      <c r="K177" s="14">
        <f t="shared" si="28"/>
        <v>0</v>
      </c>
    </row>
    <row r="178" spans="1:11" ht="15" x14ac:dyDescent="0.25">
      <c r="A178" s="161"/>
      <c r="B178" s="135"/>
      <c r="C178" s="28" t="s">
        <v>19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</row>
    <row r="179" spans="1:11" ht="60" x14ac:dyDescent="0.25">
      <c r="A179" s="161"/>
      <c r="B179" s="135"/>
      <c r="C179" s="29" t="s">
        <v>20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</row>
    <row r="180" spans="1:11" ht="30" x14ac:dyDescent="0.25">
      <c r="A180" s="161"/>
      <c r="B180" s="135"/>
      <c r="C180" s="28" t="s">
        <v>21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</row>
    <row r="181" spans="1:11" ht="60" x14ac:dyDescent="0.25">
      <c r="A181" s="161"/>
      <c r="B181" s="135"/>
      <c r="C181" s="29" t="s">
        <v>22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</row>
    <row r="182" spans="1:11" ht="30" x14ac:dyDescent="0.25">
      <c r="A182" s="161"/>
      <c r="B182" s="135"/>
      <c r="C182" s="28" t="s">
        <v>23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</row>
    <row r="183" spans="1:11" ht="24.75" customHeight="1" x14ac:dyDescent="0.25">
      <c r="A183" s="161"/>
      <c r="B183" s="136"/>
      <c r="C183" s="28" t="s">
        <v>24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</row>
    <row r="184" spans="1:11" ht="24.75" customHeight="1" x14ac:dyDescent="0.25">
      <c r="A184" s="161"/>
      <c r="B184" s="134" t="s">
        <v>29</v>
      </c>
      <c r="C184" s="27" t="s">
        <v>18</v>
      </c>
      <c r="D184" s="14">
        <f>D185+D187+D189+D190</f>
        <v>7994</v>
      </c>
      <c r="E184" s="14">
        <f>E185+E187+E189+E190</f>
        <v>7994</v>
      </c>
      <c r="F184" s="14">
        <f>F185+F187+F189+F190</f>
        <v>7994</v>
      </c>
      <c r="G184" s="14">
        <f>G185+G187+G189+G190</f>
        <v>7994</v>
      </c>
      <c r="H184" s="14">
        <f>H185+H187+H189+H190</f>
        <v>7994</v>
      </c>
      <c r="I184" s="15">
        <f>G184/D184*100</f>
        <v>100</v>
      </c>
      <c r="J184" s="15">
        <f>G184/E184*100</f>
        <v>100</v>
      </c>
      <c r="K184" s="15">
        <f>G184/F184*100</f>
        <v>100</v>
      </c>
    </row>
    <row r="185" spans="1:11" ht="15" x14ac:dyDescent="0.25">
      <c r="A185" s="161"/>
      <c r="B185" s="135"/>
      <c r="C185" s="28" t="s">
        <v>19</v>
      </c>
      <c r="D185" s="17">
        <v>7994</v>
      </c>
      <c r="E185" s="17">
        <v>7994</v>
      </c>
      <c r="F185" s="17">
        <v>7994</v>
      </c>
      <c r="G185" s="17">
        <v>7994</v>
      </c>
      <c r="H185" s="17">
        <v>7994</v>
      </c>
      <c r="I185" s="19">
        <f>G185/D185*100</f>
        <v>100</v>
      </c>
      <c r="J185" s="19">
        <f>G185/E185*100</f>
        <v>100</v>
      </c>
      <c r="K185" s="19">
        <f>G185/F185*100</f>
        <v>100</v>
      </c>
    </row>
    <row r="186" spans="1:11" ht="60" x14ac:dyDescent="0.25">
      <c r="A186" s="161"/>
      <c r="B186" s="135"/>
      <c r="C186" s="29" t="s">
        <v>20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</row>
    <row r="187" spans="1:11" ht="30" x14ac:dyDescent="0.25">
      <c r="A187" s="161"/>
      <c r="B187" s="135"/>
      <c r="C187" s="28" t="s">
        <v>21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</row>
    <row r="188" spans="1:11" ht="60" x14ac:dyDescent="0.25">
      <c r="A188" s="161"/>
      <c r="B188" s="135"/>
      <c r="C188" s="29" t="s">
        <v>22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</row>
    <row r="189" spans="1:11" ht="30" x14ac:dyDescent="0.25">
      <c r="A189" s="161"/>
      <c r="B189" s="135"/>
      <c r="C189" s="28" t="s">
        <v>23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</row>
    <row r="190" spans="1:11" ht="24.75" customHeight="1" x14ac:dyDescent="0.25">
      <c r="A190" s="162"/>
      <c r="B190" s="136"/>
      <c r="C190" s="28" t="s">
        <v>24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</row>
    <row r="191" spans="1:11" ht="15" x14ac:dyDescent="0.25">
      <c r="A191" s="172" t="s">
        <v>54</v>
      </c>
      <c r="B191" s="134" t="s">
        <v>27</v>
      </c>
      <c r="C191" s="27" t="s">
        <v>18</v>
      </c>
      <c r="D191" s="14">
        <f>D192+D194+D196+D197</f>
        <v>13597.6</v>
      </c>
      <c r="E191" s="14">
        <f>E192+E194+E196+E197</f>
        <v>13597.6</v>
      </c>
      <c r="F191" s="14">
        <f>F192+F194+F196+F197</f>
        <v>13597.6</v>
      </c>
      <c r="G191" s="14">
        <f>G192+G194+G196+G197</f>
        <v>13597.6</v>
      </c>
      <c r="H191" s="14">
        <f>H192+H194+H196+H197</f>
        <v>13597.6</v>
      </c>
      <c r="I191" s="15">
        <f>G191/D191*100</f>
        <v>100</v>
      </c>
      <c r="J191" s="15">
        <f>G191/E191*100</f>
        <v>100</v>
      </c>
      <c r="K191" s="15">
        <f>G191/F191*100</f>
        <v>100</v>
      </c>
    </row>
    <row r="192" spans="1:11" ht="15" x14ac:dyDescent="0.25">
      <c r="A192" s="173"/>
      <c r="B192" s="135"/>
      <c r="C192" s="28" t="s">
        <v>19</v>
      </c>
      <c r="D192" s="17">
        <v>13597.6</v>
      </c>
      <c r="E192" s="17">
        <v>13597.6</v>
      </c>
      <c r="F192" s="17">
        <v>13597.6</v>
      </c>
      <c r="G192" s="17">
        <v>13597.6</v>
      </c>
      <c r="H192" s="17">
        <v>13597.6</v>
      </c>
      <c r="I192" s="19">
        <f>G192/D192*100</f>
        <v>100</v>
      </c>
      <c r="J192" s="19">
        <f>G192/E192*100</f>
        <v>100</v>
      </c>
      <c r="K192" s="19">
        <f>G192/F192*100</f>
        <v>100</v>
      </c>
    </row>
    <row r="193" spans="1:11" ht="60" x14ac:dyDescent="0.25">
      <c r="A193" s="173"/>
      <c r="B193" s="135"/>
      <c r="C193" s="29" t="s">
        <v>20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</row>
    <row r="194" spans="1:11" ht="30" x14ac:dyDescent="0.25">
      <c r="A194" s="173"/>
      <c r="B194" s="135"/>
      <c r="C194" s="28" t="s">
        <v>21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</row>
    <row r="195" spans="1:11" ht="60" x14ac:dyDescent="0.25">
      <c r="A195" s="173"/>
      <c r="B195" s="135"/>
      <c r="C195" s="29" t="s">
        <v>22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</row>
    <row r="196" spans="1:11" ht="30" x14ac:dyDescent="0.25">
      <c r="A196" s="173"/>
      <c r="B196" s="135"/>
      <c r="C196" s="28" t="s">
        <v>23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</row>
    <row r="197" spans="1:11" ht="15" customHeight="1" x14ac:dyDescent="0.25">
      <c r="A197" s="173"/>
      <c r="B197" s="136"/>
      <c r="C197" s="28" t="s">
        <v>24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</row>
    <row r="198" spans="1:11" ht="15" x14ac:dyDescent="0.25">
      <c r="A198" s="173"/>
      <c r="B198" s="134" t="s">
        <v>29</v>
      </c>
      <c r="C198" s="28" t="s">
        <v>18</v>
      </c>
      <c r="D198" s="17">
        <f t="shared" ref="D198:K198" si="29">D199+D201+D203+D204</f>
        <v>0</v>
      </c>
      <c r="E198" s="17">
        <f t="shared" si="29"/>
        <v>0</v>
      </c>
      <c r="F198" s="17">
        <f t="shared" si="29"/>
        <v>0</v>
      </c>
      <c r="G198" s="17">
        <f t="shared" si="29"/>
        <v>0</v>
      </c>
      <c r="H198" s="17">
        <f t="shared" si="29"/>
        <v>0</v>
      </c>
      <c r="I198" s="17">
        <f t="shared" si="29"/>
        <v>0</v>
      </c>
      <c r="J198" s="17">
        <f t="shared" si="29"/>
        <v>0</v>
      </c>
      <c r="K198" s="17">
        <f t="shared" si="29"/>
        <v>0</v>
      </c>
    </row>
    <row r="199" spans="1:11" ht="15" x14ac:dyDescent="0.25">
      <c r="A199" s="173"/>
      <c r="B199" s="135"/>
      <c r="C199" s="28" t="s">
        <v>19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</row>
    <row r="200" spans="1:11" ht="60" x14ac:dyDescent="0.25">
      <c r="A200" s="173"/>
      <c r="B200" s="135"/>
      <c r="C200" s="29" t="s">
        <v>20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</row>
    <row r="201" spans="1:11" ht="25.5" customHeight="1" x14ac:dyDescent="0.25">
      <c r="A201" s="173"/>
      <c r="B201" s="135"/>
      <c r="C201" s="28" t="s">
        <v>21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</row>
    <row r="202" spans="1:11" ht="60" x14ac:dyDescent="0.25">
      <c r="A202" s="173"/>
      <c r="B202" s="135"/>
      <c r="C202" s="29" t="s">
        <v>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</row>
    <row r="203" spans="1:11" ht="30" x14ac:dyDescent="0.25">
      <c r="A203" s="173"/>
      <c r="B203" s="135"/>
      <c r="C203" s="28" t="s">
        <v>23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</row>
    <row r="204" spans="1:11" ht="24.75" customHeight="1" x14ac:dyDescent="0.25">
      <c r="A204" s="174"/>
      <c r="B204" s="136"/>
      <c r="C204" s="28" t="s">
        <v>24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</row>
    <row r="205" spans="1:11" ht="24.75" customHeight="1" x14ac:dyDescent="0.25">
      <c r="A205" s="157" t="s">
        <v>55</v>
      </c>
      <c r="B205" s="134" t="s">
        <v>27</v>
      </c>
      <c r="C205" s="28" t="s">
        <v>18</v>
      </c>
      <c r="D205" s="17">
        <f t="shared" ref="D205:K205" si="30">D206+D208+D210+D211</f>
        <v>1162.4000000000001</v>
      </c>
      <c r="E205" s="17">
        <f t="shared" si="30"/>
        <v>1162.4000000000001</v>
      </c>
      <c r="F205" s="17">
        <f t="shared" si="30"/>
        <v>1162.4000000000001</v>
      </c>
      <c r="G205" s="17">
        <f t="shared" si="30"/>
        <v>1162.4000000000001</v>
      </c>
      <c r="H205" s="17">
        <f t="shared" si="30"/>
        <v>1162.4000000000001</v>
      </c>
      <c r="I205" s="17">
        <f t="shared" si="30"/>
        <v>100</v>
      </c>
      <c r="J205" s="17">
        <f t="shared" si="30"/>
        <v>100</v>
      </c>
      <c r="K205" s="17">
        <f t="shared" si="30"/>
        <v>100</v>
      </c>
    </row>
    <row r="206" spans="1:11" ht="27.75" customHeight="1" x14ac:dyDescent="0.25">
      <c r="A206" s="158"/>
      <c r="B206" s="135"/>
      <c r="C206" s="28" t="s">
        <v>19</v>
      </c>
      <c r="D206" s="17">
        <v>1162.4000000000001</v>
      </c>
      <c r="E206" s="17">
        <v>1162.4000000000001</v>
      </c>
      <c r="F206" s="17">
        <v>1162.4000000000001</v>
      </c>
      <c r="G206" s="17">
        <v>1162.4000000000001</v>
      </c>
      <c r="H206" s="17">
        <v>1162.4000000000001</v>
      </c>
      <c r="I206" s="19">
        <f>G206/D206*100</f>
        <v>100</v>
      </c>
      <c r="J206" s="19">
        <f>G206/E206*100</f>
        <v>100</v>
      </c>
      <c r="K206" s="19">
        <f>G206/F206*100</f>
        <v>100</v>
      </c>
    </row>
    <row r="207" spans="1:11" ht="60" x14ac:dyDescent="0.25">
      <c r="A207" s="158"/>
      <c r="B207" s="135"/>
      <c r="C207" s="29" t="s">
        <v>20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</row>
    <row r="208" spans="1:11" ht="30" x14ac:dyDescent="0.25">
      <c r="A208" s="158"/>
      <c r="B208" s="135"/>
      <c r="C208" s="28" t="s">
        <v>21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</row>
    <row r="209" spans="1:11" ht="60" x14ac:dyDescent="0.25">
      <c r="A209" s="158"/>
      <c r="B209" s="135"/>
      <c r="C209" s="29" t="s">
        <v>22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</row>
    <row r="210" spans="1:11" ht="30" x14ac:dyDescent="0.25">
      <c r="A210" s="158"/>
      <c r="B210" s="135"/>
      <c r="C210" s="28" t="s">
        <v>23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</row>
    <row r="211" spans="1:11" ht="24.75" customHeight="1" x14ac:dyDescent="0.25">
      <c r="A211" s="158"/>
      <c r="B211" s="136"/>
      <c r="C211" s="28" t="s">
        <v>24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</row>
    <row r="212" spans="1:11" ht="24.75" customHeight="1" x14ac:dyDescent="0.25">
      <c r="A212" s="158"/>
      <c r="B212" s="134" t="s">
        <v>29</v>
      </c>
      <c r="C212" s="28" t="s">
        <v>18</v>
      </c>
      <c r="D212" s="17">
        <f t="shared" ref="D212:K212" si="31">D213+D215+D217+D218</f>
        <v>0</v>
      </c>
      <c r="E212" s="17">
        <f t="shared" si="31"/>
        <v>0</v>
      </c>
      <c r="F212" s="17">
        <f t="shared" si="31"/>
        <v>0</v>
      </c>
      <c r="G212" s="17">
        <f t="shared" si="31"/>
        <v>0</v>
      </c>
      <c r="H212" s="17">
        <f t="shared" si="31"/>
        <v>0</v>
      </c>
      <c r="I212" s="17">
        <f t="shared" si="31"/>
        <v>0</v>
      </c>
      <c r="J212" s="17">
        <f t="shared" si="31"/>
        <v>0</v>
      </c>
      <c r="K212" s="17">
        <f t="shared" si="31"/>
        <v>0</v>
      </c>
    </row>
    <row r="213" spans="1:11" ht="15" x14ac:dyDescent="0.25">
      <c r="A213" s="158"/>
      <c r="B213" s="135"/>
      <c r="C213" s="28" t="s">
        <v>19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</row>
    <row r="214" spans="1:11" ht="60" x14ac:dyDescent="0.25">
      <c r="A214" s="158"/>
      <c r="B214" s="135"/>
      <c r="C214" s="29" t="s">
        <v>20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</row>
    <row r="215" spans="1:11" ht="30" x14ac:dyDescent="0.25">
      <c r="A215" s="158"/>
      <c r="B215" s="135"/>
      <c r="C215" s="28" t="s">
        <v>21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</row>
    <row r="216" spans="1:11" ht="60" x14ac:dyDescent="0.25">
      <c r="A216" s="158"/>
      <c r="B216" s="135"/>
      <c r="C216" s="29" t="s">
        <v>22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</row>
    <row r="217" spans="1:11" ht="30" x14ac:dyDescent="0.25">
      <c r="A217" s="158"/>
      <c r="B217" s="135"/>
      <c r="C217" s="28" t="s">
        <v>23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</row>
    <row r="218" spans="1:11" ht="24.75" customHeight="1" x14ac:dyDescent="0.25">
      <c r="A218" s="159"/>
      <c r="B218" s="136"/>
      <c r="C218" s="28" t="s">
        <v>24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</row>
    <row r="219" spans="1:11" ht="24.75" customHeight="1" x14ac:dyDescent="0.25">
      <c r="A219" s="169" t="s">
        <v>56</v>
      </c>
      <c r="B219" s="134" t="s">
        <v>57</v>
      </c>
      <c r="C219" s="27" t="s">
        <v>18</v>
      </c>
      <c r="D219" s="14">
        <f>D220+D222+D224+D225</f>
        <v>1697.5</v>
      </c>
      <c r="E219" s="14">
        <f>E220+E222+E224+E225</f>
        <v>1697.5</v>
      </c>
      <c r="F219" s="14">
        <f>F220+F222+F224+F225</f>
        <v>1697.5</v>
      </c>
      <c r="G219" s="14">
        <f>G220+G222+G224+G225</f>
        <v>1697.5</v>
      </c>
      <c r="H219" s="14">
        <f>H220+H222+H224+H225</f>
        <v>1697.5</v>
      </c>
      <c r="I219" s="15">
        <f>G219/D219*100</f>
        <v>100</v>
      </c>
      <c r="J219" s="15">
        <f>G219/E219*100</f>
        <v>100</v>
      </c>
      <c r="K219" s="15">
        <f>G219/F219*100</f>
        <v>100</v>
      </c>
    </row>
    <row r="220" spans="1:11" ht="15" x14ac:dyDescent="0.25">
      <c r="A220" s="170"/>
      <c r="B220" s="135"/>
      <c r="C220" s="28" t="s">
        <v>19</v>
      </c>
      <c r="D220" s="17">
        <f>D234+D227</f>
        <v>1697.5</v>
      </c>
      <c r="E220" s="17">
        <f t="shared" ref="E220:H220" si="32">E234+E227</f>
        <v>1697.5</v>
      </c>
      <c r="F220" s="17">
        <f t="shared" si="32"/>
        <v>1697.5</v>
      </c>
      <c r="G220" s="17">
        <f t="shared" si="32"/>
        <v>1697.5</v>
      </c>
      <c r="H220" s="17">
        <f t="shared" si="32"/>
        <v>1697.5</v>
      </c>
      <c r="I220" s="19">
        <f>G220/D220*100</f>
        <v>100</v>
      </c>
      <c r="J220" s="19">
        <f>G220/E220*100</f>
        <v>100</v>
      </c>
      <c r="K220" s="19">
        <f>G220/F220*100</f>
        <v>100</v>
      </c>
    </row>
    <row r="221" spans="1:11" ht="60" x14ac:dyDescent="0.25">
      <c r="A221" s="170"/>
      <c r="B221" s="135"/>
      <c r="C221" s="29" t="s">
        <v>20</v>
      </c>
      <c r="D221" s="17">
        <f>D242</f>
        <v>0</v>
      </c>
      <c r="E221" s="17">
        <f t="shared" ref="E221:H222" si="33">E242</f>
        <v>0</v>
      </c>
      <c r="F221" s="17">
        <f t="shared" si="33"/>
        <v>0</v>
      </c>
      <c r="G221" s="17">
        <f t="shared" si="33"/>
        <v>0</v>
      </c>
      <c r="H221" s="17">
        <f t="shared" si="33"/>
        <v>0</v>
      </c>
      <c r="I221" s="17">
        <f>I242</f>
        <v>0</v>
      </c>
      <c r="J221" s="17">
        <f>J242</f>
        <v>0</v>
      </c>
      <c r="K221" s="17">
        <f>K242</f>
        <v>0</v>
      </c>
    </row>
    <row r="222" spans="1:11" ht="30" x14ac:dyDescent="0.25">
      <c r="A222" s="170"/>
      <c r="B222" s="135"/>
      <c r="C222" s="28" t="s">
        <v>21</v>
      </c>
      <c r="D222" s="17">
        <f>D243</f>
        <v>0</v>
      </c>
      <c r="E222" s="17">
        <f t="shared" si="33"/>
        <v>0</v>
      </c>
      <c r="F222" s="17">
        <f t="shared" si="33"/>
        <v>0</v>
      </c>
      <c r="G222" s="17">
        <f t="shared" si="33"/>
        <v>0</v>
      </c>
      <c r="H222" s="17">
        <f t="shared" si="33"/>
        <v>0</v>
      </c>
      <c r="I222" s="17">
        <f>I243</f>
        <v>0</v>
      </c>
      <c r="J222" s="17">
        <f>J243</f>
        <v>0</v>
      </c>
      <c r="K222" s="17">
        <v>0</v>
      </c>
    </row>
    <row r="223" spans="1:11" ht="60" x14ac:dyDescent="0.25">
      <c r="A223" s="170"/>
      <c r="B223" s="135"/>
      <c r="C223" s="29" t="s">
        <v>22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</row>
    <row r="224" spans="1:11" ht="30" x14ac:dyDescent="0.25">
      <c r="A224" s="170"/>
      <c r="B224" s="135"/>
      <c r="C224" s="28" t="s">
        <v>23</v>
      </c>
      <c r="D224" s="17">
        <f>D245</f>
        <v>0</v>
      </c>
      <c r="E224" s="17">
        <f t="shared" ref="E224:H225" si="34">E245</f>
        <v>0</v>
      </c>
      <c r="F224" s="17">
        <f t="shared" si="34"/>
        <v>0</v>
      </c>
      <c r="G224" s="17">
        <f t="shared" si="34"/>
        <v>0</v>
      </c>
      <c r="H224" s="17">
        <f t="shared" si="34"/>
        <v>0</v>
      </c>
      <c r="I224" s="17">
        <v>0</v>
      </c>
      <c r="J224" s="17">
        <v>0</v>
      </c>
      <c r="K224" s="17">
        <v>0</v>
      </c>
    </row>
    <row r="225" spans="1:11" ht="24.75" customHeight="1" x14ac:dyDescent="0.25">
      <c r="A225" s="170"/>
      <c r="B225" s="136"/>
      <c r="C225" s="28" t="s">
        <v>24</v>
      </c>
      <c r="D225" s="17">
        <f>D246</f>
        <v>0</v>
      </c>
      <c r="E225" s="17">
        <f t="shared" si="34"/>
        <v>0</v>
      </c>
      <c r="F225" s="17">
        <f t="shared" si="34"/>
        <v>0</v>
      </c>
      <c r="G225" s="17">
        <f t="shared" si="34"/>
        <v>0</v>
      </c>
      <c r="H225" s="17">
        <f t="shared" si="34"/>
        <v>0</v>
      </c>
      <c r="I225" s="17">
        <v>0</v>
      </c>
      <c r="J225" s="17">
        <v>0</v>
      </c>
      <c r="K225" s="17">
        <v>0</v>
      </c>
    </row>
    <row r="226" spans="1:11" ht="15" x14ac:dyDescent="0.25">
      <c r="A226" s="170"/>
      <c r="B226" s="133" t="s">
        <v>58</v>
      </c>
      <c r="C226" s="27" t="s">
        <v>18</v>
      </c>
      <c r="D226" s="14">
        <f>D227+D229+D231+D232</f>
        <v>0</v>
      </c>
      <c r="E226" s="14">
        <f>E227+E229+E231+E232</f>
        <v>0</v>
      </c>
      <c r="F226" s="14">
        <f>F227+F229+F231+F232</f>
        <v>0</v>
      </c>
      <c r="G226" s="14">
        <f>G227+G229+G231+G232</f>
        <v>0</v>
      </c>
      <c r="H226" s="14">
        <f>H227+H229+H231+H232</f>
        <v>0</v>
      </c>
      <c r="I226" s="15">
        <v>0</v>
      </c>
      <c r="J226" s="15">
        <v>0</v>
      </c>
      <c r="K226" s="15">
        <v>0</v>
      </c>
    </row>
    <row r="227" spans="1:11" ht="15" x14ac:dyDescent="0.25">
      <c r="A227" s="170"/>
      <c r="B227" s="131"/>
      <c r="C227" s="28" t="s">
        <v>19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9">
        <v>0</v>
      </c>
      <c r="J227" s="19">
        <v>0</v>
      </c>
      <c r="K227" s="19">
        <v>0</v>
      </c>
    </row>
    <row r="228" spans="1:11" ht="60" x14ac:dyDescent="0.25">
      <c r="A228" s="170"/>
      <c r="B228" s="131"/>
      <c r="C228" s="29" t="s">
        <v>20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</row>
    <row r="229" spans="1:11" ht="30" x14ac:dyDescent="0.25">
      <c r="A229" s="170"/>
      <c r="B229" s="131"/>
      <c r="C229" s="28" t="s">
        <v>21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</row>
    <row r="230" spans="1:11" ht="60" x14ac:dyDescent="0.25">
      <c r="A230" s="170"/>
      <c r="B230" s="131"/>
      <c r="C230" s="29" t="s">
        <v>22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</row>
    <row r="231" spans="1:11" ht="30" x14ac:dyDescent="0.25">
      <c r="A231" s="170"/>
      <c r="B231" s="131"/>
      <c r="C231" s="28" t="s">
        <v>23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</row>
    <row r="232" spans="1:11" ht="24.75" customHeight="1" x14ac:dyDescent="0.25">
      <c r="A232" s="170"/>
      <c r="B232" s="132"/>
      <c r="C232" s="28" t="s">
        <v>24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</row>
    <row r="233" spans="1:11" ht="24.75" customHeight="1" x14ac:dyDescent="0.25">
      <c r="A233" s="170"/>
      <c r="B233" s="134" t="s">
        <v>29</v>
      </c>
      <c r="C233" s="28" t="s">
        <v>18</v>
      </c>
      <c r="D233" s="17">
        <f t="shared" ref="D233:K233" si="35">D234+D236+D238+D239</f>
        <v>1697.5</v>
      </c>
      <c r="E233" s="17">
        <f t="shared" si="35"/>
        <v>1697.5</v>
      </c>
      <c r="F233" s="17">
        <f t="shared" si="35"/>
        <v>1697.5</v>
      </c>
      <c r="G233" s="17">
        <f t="shared" si="35"/>
        <v>1697.5</v>
      </c>
      <c r="H233" s="17">
        <f t="shared" si="35"/>
        <v>1697.5</v>
      </c>
      <c r="I233" s="17">
        <f t="shared" si="35"/>
        <v>100</v>
      </c>
      <c r="J233" s="17">
        <f t="shared" si="35"/>
        <v>100</v>
      </c>
      <c r="K233" s="17">
        <f t="shared" si="35"/>
        <v>100</v>
      </c>
    </row>
    <row r="234" spans="1:11" ht="15" x14ac:dyDescent="0.25">
      <c r="A234" s="170"/>
      <c r="B234" s="135"/>
      <c r="C234" s="28" t="s">
        <v>19</v>
      </c>
      <c r="D234" s="17">
        <f t="shared" ref="D234:K235" si="36">D248</f>
        <v>1697.5</v>
      </c>
      <c r="E234" s="17">
        <f t="shared" si="36"/>
        <v>1697.5</v>
      </c>
      <c r="F234" s="17">
        <f t="shared" si="36"/>
        <v>1697.5</v>
      </c>
      <c r="G234" s="17">
        <f t="shared" si="36"/>
        <v>1697.5</v>
      </c>
      <c r="H234" s="17">
        <f t="shared" si="36"/>
        <v>1697.5</v>
      </c>
      <c r="I234" s="17">
        <f t="shared" si="36"/>
        <v>100</v>
      </c>
      <c r="J234" s="17">
        <f t="shared" si="36"/>
        <v>100</v>
      </c>
      <c r="K234" s="17">
        <f t="shared" si="36"/>
        <v>100</v>
      </c>
    </row>
    <row r="235" spans="1:11" ht="60" x14ac:dyDescent="0.25">
      <c r="A235" s="170"/>
      <c r="B235" s="135"/>
      <c r="C235" s="29" t="s">
        <v>20</v>
      </c>
      <c r="D235" s="17">
        <f t="shared" si="36"/>
        <v>0</v>
      </c>
      <c r="E235" s="17">
        <f t="shared" si="36"/>
        <v>0</v>
      </c>
      <c r="F235" s="17">
        <f t="shared" si="36"/>
        <v>0</v>
      </c>
      <c r="G235" s="17">
        <v>0</v>
      </c>
      <c r="H235" s="17">
        <f t="shared" si="36"/>
        <v>0</v>
      </c>
      <c r="I235" s="17">
        <f t="shared" si="36"/>
        <v>0</v>
      </c>
      <c r="J235" s="17">
        <f t="shared" si="36"/>
        <v>0</v>
      </c>
      <c r="K235" s="17">
        <f t="shared" si="36"/>
        <v>0</v>
      </c>
    </row>
    <row r="236" spans="1:11" ht="30" x14ac:dyDescent="0.25">
      <c r="A236" s="170"/>
      <c r="B236" s="135"/>
      <c r="C236" s="28" t="s">
        <v>21</v>
      </c>
      <c r="D236" s="17">
        <f>D243+D250</f>
        <v>0</v>
      </c>
      <c r="E236" s="17">
        <f>E243+E250</f>
        <v>0</v>
      </c>
      <c r="F236" s="17">
        <f>F243+F250</f>
        <v>0</v>
      </c>
      <c r="G236" s="17">
        <v>0</v>
      </c>
      <c r="H236" s="17">
        <f>H243+H250</f>
        <v>0</v>
      </c>
      <c r="I236" s="17">
        <f>I243+I250</f>
        <v>0</v>
      </c>
      <c r="J236" s="17">
        <f>J243+J250</f>
        <v>0</v>
      </c>
      <c r="K236" s="17">
        <f>K243+K250</f>
        <v>0</v>
      </c>
    </row>
    <row r="237" spans="1:11" ht="60" x14ac:dyDescent="0.25">
      <c r="A237" s="170"/>
      <c r="B237" s="135"/>
      <c r="C237" s="29" t="s">
        <v>22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</row>
    <row r="238" spans="1:11" ht="30" x14ac:dyDescent="0.25">
      <c r="A238" s="170"/>
      <c r="B238" s="135"/>
      <c r="C238" s="28" t="s">
        <v>23</v>
      </c>
      <c r="D238" s="17">
        <f t="shared" ref="D238:K239" si="37">D245+D252</f>
        <v>0</v>
      </c>
      <c r="E238" s="17">
        <f t="shared" si="37"/>
        <v>0</v>
      </c>
      <c r="F238" s="17">
        <f t="shared" si="37"/>
        <v>0</v>
      </c>
      <c r="G238" s="17">
        <v>0</v>
      </c>
      <c r="H238" s="17">
        <f t="shared" si="37"/>
        <v>0</v>
      </c>
      <c r="I238" s="17">
        <f t="shared" si="37"/>
        <v>0</v>
      </c>
      <c r="J238" s="17">
        <f t="shared" si="37"/>
        <v>0</v>
      </c>
      <c r="K238" s="17">
        <f t="shared" si="37"/>
        <v>0</v>
      </c>
    </row>
    <row r="239" spans="1:11" ht="24.75" customHeight="1" x14ac:dyDescent="0.25">
      <c r="A239" s="171"/>
      <c r="B239" s="136"/>
      <c r="C239" s="28" t="s">
        <v>24</v>
      </c>
      <c r="D239" s="17">
        <f t="shared" si="37"/>
        <v>0</v>
      </c>
      <c r="E239" s="17">
        <f t="shared" si="37"/>
        <v>0</v>
      </c>
      <c r="F239" s="17">
        <f t="shared" si="37"/>
        <v>0</v>
      </c>
      <c r="G239" s="17">
        <v>0</v>
      </c>
      <c r="H239" s="17">
        <f t="shared" si="37"/>
        <v>0</v>
      </c>
      <c r="I239" s="17">
        <f t="shared" si="37"/>
        <v>0</v>
      </c>
      <c r="J239" s="17">
        <f t="shared" si="37"/>
        <v>0</v>
      </c>
      <c r="K239" s="17">
        <f t="shared" si="37"/>
        <v>0</v>
      </c>
    </row>
    <row r="240" spans="1:11" ht="24.75" customHeight="1" x14ac:dyDescent="0.25">
      <c r="A240" s="166" t="s">
        <v>59</v>
      </c>
      <c r="B240" s="134" t="s">
        <v>27</v>
      </c>
      <c r="C240" s="27" t="s">
        <v>18</v>
      </c>
      <c r="D240" s="14">
        <f>D241+D243+D245+D246</f>
        <v>0</v>
      </c>
      <c r="E240" s="14">
        <f>E241+E243+E245+E246</f>
        <v>0</v>
      </c>
      <c r="F240" s="14">
        <f>F241+F243+F245+F246</f>
        <v>0</v>
      </c>
      <c r="G240" s="14">
        <f>G241+G243+G245+G246</f>
        <v>0</v>
      </c>
      <c r="H240" s="14">
        <f>H241+H243+H245+H246</f>
        <v>0</v>
      </c>
      <c r="I240" s="15">
        <v>0</v>
      </c>
      <c r="J240" s="15">
        <v>0</v>
      </c>
      <c r="K240" s="15">
        <v>0</v>
      </c>
    </row>
    <row r="241" spans="1:11" ht="15" x14ac:dyDescent="0.25">
      <c r="A241" s="167"/>
      <c r="B241" s="135"/>
      <c r="C241" s="28" t="s">
        <v>19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9">
        <v>0</v>
      </c>
      <c r="J241" s="19">
        <v>0</v>
      </c>
      <c r="K241" s="19">
        <v>0</v>
      </c>
    </row>
    <row r="242" spans="1:11" ht="60" x14ac:dyDescent="0.25">
      <c r="A242" s="167"/>
      <c r="B242" s="135"/>
      <c r="C242" s="29" t="s">
        <v>20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</row>
    <row r="243" spans="1:11" ht="30" x14ac:dyDescent="0.25">
      <c r="A243" s="167"/>
      <c r="B243" s="135"/>
      <c r="C243" s="28" t="s">
        <v>21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</row>
    <row r="244" spans="1:11" ht="60" x14ac:dyDescent="0.25">
      <c r="A244" s="167"/>
      <c r="B244" s="135"/>
      <c r="C244" s="29" t="s">
        <v>22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</row>
    <row r="245" spans="1:11" ht="30" x14ac:dyDescent="0.25">
      <c r="A245" s="167"/>
      <c r="B245" s="135"/>
      <c r="C245" s="28" t="s">
        <v>23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</row>
    <row r="246" spans="1:11" ht="24.75" customHeight="1" x14ac:dyDescent="0.25">
      <c r="A246" s="167"/>
      <c r="B246" s="136"/>
      <c r="C246" s="28" t="s">
        <v>24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</row>
    <row r="247" spans="1:11" ht="24.75" customHeight="1" x14ac:dyDescent="0.25">
      <c r="A247" s="167"/>
      <c r="B247" s="134" t="s">
        <v>29</v>
      </c>
      <c r="C247" s="28" t="s">
        <v>18</v>
      </c>
      <c r="D247" s="17">
        <f t="shared" ref="D247:K247" si="38">D248+D250+D252+D253</f>
        <v>1697.5</v>
      </c>
      <c r="E247" s="17">
        <f t="shared" si="38"/>
        <v>1697.5</v>
      </c>
      <c r="F247" s="17">
        <f t="shared" si="38"/>
        <v>1697.5</v>
      </c>
      <c r="G247" s="17">
        <f t="shared" si="38"/>
        <v>1697.5</v>
      </c>
      <c r="H247" s="17">
        <f t="shared" si="38"/>
        <v>1697.5</v>
      </c>
      <c r="I247" s="17">
        <f t="shared" si="38"/>
        <v>100</v>
      </c>
      <c r="J247" s="17">
        <f t="shared" si="38"/>
        <v>100</v>
      </c>
      <c r="K247" s="17">
        <f t="shared" si="38"/>
        <v>100</v>
      </c>
    </row>
    <row r="248" spans="1:11" ht="15" x14ac:dyDescent="0.25">
      <c r="A248" s="167"/>
      <c r="B248" s="135"/>
      <c r="C248" s="28" t="s">
        <v>19</v>
      </c>
      <c r="D248" s="17">
        <v>1697.5</v>
      </c>
      <c r="E248" s="17">
        <v>1697.5</v>
      </c>
      <c r="F248" s="17">
        <v>1697.5</v>
      </c>
      <c r="G248" s="17">
        <v>1697.5</v>
      </c>
      <c r="H248" s="17">
        <v>1697.5</v>
      </c>
      <c r="I248" s="17">
        <f>G248/D248*100</f>
        <v>100</v>
      </c>
      <c r="J248" s="17">
        <f>G248/E248*100</f>
        <v>100</v>
      </c>
      <c r="K248" s="17">
        <f>G248/F248*100</f>
        <v>100</v>
      </c>
    </row>
    <row r="249" spans="1:11" ht="60" x14ac:dyDescent="0.25">
      <c r="A249" s="167"/>
      <c r="B249" s="135"/>
      <c r="C249" s="29" t="s">
        <v>20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</row>
    <row r="250" spans="1:11" ht="30" x14ac:dyDescent="0.25">
      <c r="A250" s="167"/>
      <c r="B250" s="135"/>
      <c r="C250" s="28" t="s">
        <v>21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</row>
    <row r="251" spans="1:11" ht="60" x14ac:dyDescent="0.25">
      <c r="A251" s="167"/>
      <c r="B251" s="135"/>
      <c r="C251" s="29" t="s">
        <v>22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</row>
    <row r="252" spans="1:11" ht="30" x14ac:dyDescent="0.25">
      <c r="A252" s="167"/>
      <c r="B252" s="135"/>
      <c r="C252" s="28" t="s">
        <v>23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</row>
    <row r="253" spans="1:11" ht="24.75" customHeight="1" x14ac:dyDescent="0.25">
      <c r="A253" s="168"/>
      <c r="B253" s="136"/>
      <c r="C253" s="28" t="s">
        <v>24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</row>
    <row r="254" spans="1:11" ht="24.75" customHeight="1" x14ac:dyDescent="0.25">
      <c r="A254" s="169" t="s">
        <v>60</v>
      </c>
      <c r="B254" s="134" t="s">
        <v>61</v>
      </c>
      <c r="C254" s="27" t="s">
        <v>18</v>
      </c>
      <c r="D254" s="14">
        <f>D255+D257+D259+D260</f>
        <v>787585.4</v>
      </c>
      <c r="E254" s="14">
        <f>E255+E257+E259+E260</f>
        <v>787585.4</v>
      </c>
      <c r="F254" s="14">
        <f>F255+F257+F259+F260</f>
        <v>787585.4</v>
      </c>
      <c r="G254" s="14">
        <f>G255+G257+G259+G260</f>
        <v>787585</v>
      </c>
      <c r="H254" s="14">
        <f>H255+H257+H259+H260</f>
        <v>787585</v>
      </c>
      <c r="I254" s="15">
        <f>G254/D254*100</f>
        <v>99.999949211856901</v>
      </c>
      <c r="J254" s="15">
        <f>G254/E254*100</f>
        <v>99.999949211856901</v>
      </c>
      <c r="K254" s="15">
        <f>G254/F254*100</f>
        <v>99.999949211856901</v>
      </c>
    </row>
    <row r="255" spans="1:11" ht="15" x14ac:dyDescent="0.25">
      <c r="A255" s="170"/>
      <c r="B255" s="135"/>
      <c r="C255" s="28" t="s">
        <v>19</v>
      </c>
      <c r="D255" s="17">
        <f t="shared" ref="D255:H260" si="39">D262+D269+D276+D283</f>
        <v>787585.4</v>
      </c>
      <c r="E255" s="17">
        <f t="shared" si="39"/>
        <v>787585.4</v>
      </c>
      <c r="F255" s="17">
        <f t="shared" si="39"/>
        <v>787585.4</v>
      </c>
      <c r="G255" s="17">
        <f t="shared" si="39"/>
        <v>787585</v>
      </c>
      <c r="H255" s="17">
        <f t="shared" si="39"/>
        <v>787585</v>
      </c>
      <c r="I255" s="19">
        <f>G255/D255*100</f>
        <v>99.999949211856901</v>
      </c>
      <c r="J255" s="19">
        <f>G255/E255*100</f>
        <v>99.999949211856901</v>
      </c>
      <c r="K255" s="19">
        <f>G255/F255*100</f>
        <v>99.999949211856901</v>
      </c>
    </row>
    <row r="256" spans="1:11" ht="60" x14ac:dyDescent="0.25">
      <c r="A256" s="170"/>
      <c r="B256" s="135"/>
      <c r="C256" s="29" t="s">
        <v>20</v>
      </c>
      <c r="D256" s="17">
        <f t="shared" si="39"/>
        <v>0</v>
      </c>
      <c r="E256" s="17">
        <f t="shared" si="39"/>
        <v>0</v>
      </c>
      <c r="F256" s="17">
        <f t="shared" si="39"/>
        <v>0</v>
      </c>
      <c r="G256" s="17">
        <f t="shared" si="39"/>
        <v>0</v>
      </c>
      <c r="H256" s="17">
        <f t="shared" si="39"/>
        <v>0</v>
      </c>
      <c r="I256" s="19">
        <v>0</v>
      </c>
      <c r="J256" s="19">
        <v>0</v>
      </c>
      <c r="K256" s="19">
        <v>0</v>
      </c>
    </row>
    <row r="257" spans="1:11" ht="30" x14ac:dyDescent="0.25">
      <c r="A257" s="170"/>
      <c r="B257" s="135"/>
      <c r="C257" s="28" t="s">
        <v>21</v>
      </c>
      <c r="D257" s="17">
        <f t="shared" si="39"/>
        <v>0</v>
      </c>
      <c r="E257" s="17">
        <f t="shared" si="39"/>
        <v>0</v>
      </c>
      <c r="F257" s="17">
        <f t="shared" si="39"/>
        <v>0</v>
      </c>
      <c r="G257" s="17">
        <f t="shared" si="39"/>
        <v>0</v>
      </c>
      <c r="H257" s="17">
        <f t="shared" si="39"/>
        <v>0</v>
      </c>
      <c r="I257" s="19">
        <v>0</v>
      </c>
      <c r="J257" s="19">
        <v>0</v>
      </c>
      <c r="K257" s="19">
        <v>0</v>
      </c>
    </row>
    <row r="258" spans="1:11" ht="60" x14ac:dyDescent="0.25">
      <c r="A258" s="170"/>
      <c r="B258" s="135"/>
      <c r="C258" s="29" t="s">
        <v>22</v>
      </c>
      <c r="D258" s="17">
        <f t="shared" si="39"/>
        <v>0</v>
      </c>
      <c r="E258" s="17">
        <f t="shared" si="39"/>
        <v>0</v>
      </c>
      <c r="F258" s="17">
        <f t="shared" si="39"/>
        <v>0</v>
      </c>
      <c r="G258" s="17">
        <f t="shared" si="39"/>
        <v>0</v>
      </c>
      <c r="H258" s="17">
        <f t="shared" si="39"/>
        <v>0</v>
      </c>
      <c r="I258" s="15">
        <v>0</v>
      </c>
      <c r="J258" s="15">
        <v>0</v>
      </c>
      <c r="K258" s="15">
        <v>0</v>
      </c>
    </row>
    <row r="259" spans="1:11" ht="30" x14ac:dyDescent="0.25">
      <c r="A259" s="170"/>
      <c r="B259" s="135"/>
      <c r="C259" s="28" t="s">
        <v>23</v>
      </c>
      <c r="D259" s="17">
        <f t="shared" si="39"/>
        <v>0</v>
      </c>
      <c r="E259" s="17">
        <f t="shared" si="39"/>
        <v>0</v>
      </c>
      <c r="F259" s="17">
        <f t="shared" si="39"/>
        <v>0</v>
      </c>
      <c r="G259" s="17">
        <f t="shared" si="39"/>
        <v>0</v>
      </c>
      <c r="H259" s="17">
        <f t="shared" si="39"/>
        <v>0</v>
      </c>
      <c r="I259" s="17">
        <v>0</v>
      </c>
      <c r="J259" s="17">
        <v>0</v>
      </c>
      <c r="K259" s="17">
        <v>0</v>
      </c>
    </row>
    <row r="260" spans="1:11" ht="24.75" customHeight="1" x14ac:dyDescent="0.25">
      <c r="A260" s="170"/>
      <c r="B260" s="136"/>
      <c r="C260" s="28" t="s">
        <v>24</v>
      </c>
      <c r="D260" s="17">
        <f t="shared" si="39"/>
        <v>0</v>
      </c>
      <c r="E260" s="17">
        <f t="shared" si="39"/>
        <v>0</v>
      </c>
      <c r="F260" s="17">
        <f t="shared" si="39"/>
        <v>0</v>
      </c>
      <c r="G260" s="17">
        <f t="shared" si="39"/>
        <v>0</v>
      </c>
      <c r="H260" s="17">
        <f t="shared" si="39"/>
        <v>0</v>
      </c>
      <c r="I260" s="17">
        <v>0</v>
      </c>
      <c r="J260" s="17">
        <v>0</v>
      </c>
      <c r="K260" s="17">
        <v>0</v>
      </c>
    </row>
    <row r="261" spans="1:11" ht="24.75" customHeight="1" x14ac:dyDescent="0.25">
      <c r="A261" s="146" t="s">
        <v>62</v>
      </c>
      <c r="B261" s="134" t="s">
        <v>63</v>
      </c>
      <c r="C261" s="27" t="s">
        <v>18</v>
      </c>
      <c r="D261" s="14">
        <f>D262+D264+D266+D267</f>
        <v>782577</v>
      </c>
      <c r="E261" s="14">
        <f>E262+E264+E266+E267</f>
        <v>782577</v>
      </c>
      <c r="F261" s="14">
        <f>F262+F264+F266+F267</f>
        <v>782577</v>
      </c>
      <c r="G261" s="14">
        <f>G262+G264+G266+G267</f>
        <v>782576.6</v>
      </c>
      <c r="H261" s="14">
        <f>H262+H264+H266+H267</f>
        <v>782576.6</v>
      </c>
      <c r="I261" s="15">
        <f>G261/D261*100</f>
        <v>99.9999488868188</v>
      </c>
      <c r="J261" s="15">
        <f>G261/E261*100</f>
        <v>99.9999488868188</v>
      </c>
      <c r="K261" s="15">
        <f>G261/F261*100</f>
        <v>99.9999488868188</v>
      </c>
    </row>
    <row r="262" spans="1:11" ht="15" x14ac:dyDescent="0.25">
      <c r="A262" s="147"/>
      <c r="B262" s="135"/>
      <c r="C262" s="28" t="s">
        <v>19</v>
      </c>
      <c r="D262" s="17">
        <v>782577</v>
      </c>
      <c r="E262" s="17">
        <v>782577</v>
      </c>
      <c r="F262" s="17">
        <v>782577</v>
      </c>
      <c r="G262" s="17">
        <v>782576.6</v>
      </c>
      <c r="H262" s="17">
        <v>782576.6</v>
      </c>
      <c r="I262" s="19">
        <f>G262/D262*100</f>
        <v>99.9999488868188</v>
      </c>
      <c r="J262" s="19">
        <f>G262/E262*100</f>
        <v>99.9999488868188</v>
      </c>
      <c r="K262" s="19">
        <f>G262/F262*100</f>
        <v>99.9999488868188</v>
      </c>
    </row>
    <row r="263" spans="1:11" ht="60" x14ac:dyDescent="0.25">
      <c r="A263" s="147"/>
      <c r="B263" s="135"/>
      <c r="C263" s="29" t="s">
        <v>20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</row>
    <row r="264" spans="1:11" ht="30" x14ac:dyDescent="0.25">
      <c r="A264" s="147"/>
      <c r="B264" s="135"/>
      <c r="C264" s="28" t="s">
        <v>21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</row>
    <row r="265" spans="1:11" ht="60" x14ac:dyDescent="0.25">
      <c r="A265" s="147"/>
      <c r="B265" s="135"/>
      <c r="C265" s="29" t="s">
        <v>22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</row>
    <row r="266" spans="1:11" ht="30" x14ac:dyDescent="0.25">
      <c r="A266" s="147"/>
      <c r="B266" s="135"/>
      <c r="C266" s="28" t="s">
        <v>23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</row>
    <row r="267" spans="1:11" ht="24.75" customHeight="1" x14ac:dyDescent="0.25">
      <c r="A267" s="148"/>
      <c r="B267" s="136"/>
      <c r="C267" s="28" t="s">
        <v>24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</row>
    <row r="268" spans="1:11" ht="24.75" customHeight="1" x14ac:dyDescent="0.25">
      <c r="A268" s="146" t="s">
        <v>64</v>
      </c>
      <c r="B268" s="134" t="s">
        <v>27</v>
      </c>
      <c r="C268" s="27" t="s">
        <v>18</v>
      </c>
      <c r="D268" s="14">
        <f>D269+D271+D273+D274</f>
        <v>768.1</v>
      </c>
      <c r="E268" s="14">
        <f>E269+E271+E273+E274</f>
        <v>768.1</v>
      </c>
      <c r="F268" s="14">
        <f>F269+F271+F273+F274</f>
        <v>768.1</v>
      </c>
      <c r="G268" s="14">
        <f>G269+G271+G273+G274</f>
        <v>768.1</v>
      </c>
      <c r="H268" s="14">
        <f>H269+H271+H273+H274</f>
        <v>768.1</v>
      </c>
      <c r="I268" s="15">
        <f>G268/D268*100</f>
        <v>100</v>
      </c>
      <c r="J268" s="15">
        <f>G268/E268*100</f>
        <v>100</v>
      </c>
      <c r="K268" s="15">
        <f>G268/F268*100</f>
        <v>100</v>
      </c>
    </row>
    <row r="269" spans="1:11" ht="15" x14ac:dyDescent="0.25">
      <c r="A269" s="147"/>
      <c r="B269" s="135"/>
      <c r="C269" s="28" t="s">
        <v>19</v>
      </c>
      <c r="D269" s="17">
        <f>640.6+127.5</f>
        <v>768.1</v>
      </c>
      <c r="E269" s="17">
        <v>768.1</v>
      </c>
      <c r="F269" s="17">
        <v>768.1</v>
      </c>
      <c r="G269" s="17">
        <v>768.1</v>
      </c>
      <c r="H269" s="17">
        <v>768.1</v>
      </c>
      <c r="I269" s="19">
        <f>G269/D269*100</f>
        <v>100</v>
      </c>
      <c r="J269" s="19">
        <f>G269/E269*100</f>
        <v>100</v>
      </c>
      <c r="K269" s="19">
        <f>G269/F269*100</f>
        <v>100</v>
      </c>
    </row>
    <row r="270" spans="1:11" ht="60" x14ac:dyDescent="0.25">
      <c r="A270" s="147"/>
      <c r="B270" s="135"/>
      <c r="C270" s="29" t="s">
        <v>20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</row>
    <row r="271" spans="1:11" ht="30" x14ac:dyDescent="0.25">
      <c r="A271" s="147"/>
      <c r="B271" s="135"/>
      <c r="C271" s="28" t="s">
        <v>21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</row>
    <row r="272" spans="1:11" ht="60" x14ac:dyDescent="0.25">
      <c r="A272" s="147"/>
      <c r="B272" s="135"/>
      <c r="C272" s="29" t="s">
        <v>22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</row>
    <row r="273" spans="1:11" ht="30" x14ac:dyDescent="0.25">
      <c r="A273" s="147"/>
      <c r="B273" s="135"/>
      <c r="C273" s="28" t="s">
        <v>23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</row>
    <row r="274" spans="1:11" ht="24.75" customHeight="1" x14ac:dyDescent="0.25">
      <c r="A274" s="148"/>
      <c r="B274" s="136"/>
      <c r="C274" s="28" t="s">
        <v>24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</row>
    <row r="275" spans="1:11" ht="24.75" customHeight="1" x14ac:dyDescent="0.25">
      <c r="A275" s="146" t="s">
        <v>65</v>
      </c>
      <c r="B275" s="134" t="s">
        <v>27</v>
      </c>
      <c r="C275" s="27" t="s">
        <v>18</v>
      </c>
      <c r="D275" s="14">
        <f>D276+D278+D280+D281</f>
        <v>2890.3</v>
      </c>
      <c r="E275" s="14">
        <f>E276+E278+E280+E281</f>
        <v>2890.3</v>
      </c>
      <c r="F275" s="14">
        <f>F276+F278+F280+F281</f>
        <v>2890.3</v>
      </c>
      <c r="G275" s="14">
        <f>G276+G278+G280+G281</f>
        <v>2890.3</v>
      </c>
      <c r="H275" s="14">
        <f>H276+H278+H280+H281</f>
        <v>2890.3</v>
      </c>
      <c r="I275" s="15">
        <f>G275/D275*100</f>
        <v>100</v>
      </c>
      <c r="J275" s="15">
        <f>G275/E275*100</f>
        <v>100</v>
      </c>
      <c r="K275" s="15">
        <f>G275/F275*100</f>
        <v>100</v>
      </c>
    </row>
    <row r="276" spans="1:11" ht="15" x14ac:dyDescent="0.25">
      <c r="A276" s="147"/>
      <c r="B276" s="135"/>
      <c r="C276" s="28" t="s">
        <v>19</v>
      </c>
      <c r="D276" s="17">
        <f>3017.8-127.5</f>
        <v>2890.3</v>
      </c>
      <c r="E276" s="17">
        <v>2890.3</v>
      </c>
      <c r="F276" s="17">
        <v>2890.3</v>
      </c>
      <c r="G276" s="17">
        <v>2890.3</v>
      </c>
      <c r="H276" s="17">
        <v>2890.3</v>
      </c>
      <c r="I276" s="19">
        <f>G276/D276*100</f>
        <v>100</v>
      </c>
      <c r="J276" s="19">
        <f>G276/E276*100</f>
        <v>100</v>
      </c>
      <c r="K276" s="19">
        <f>G276/F276*100</f>
        <v>100</v>
      </c>
    </row>
    <row r="277" spans="1:11" ht="60" x14ac:dyDescent="0.25">
      <c r="A277" s="147"/>
      <c r="B277" s="135"/>
      <c r="C277" s="29" t="s">
        <v>20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</row>
    <row r="278" spans="1:11" ht="30" x14ac:dyDescent="0.25">
      <c r="A278" s="147"/>
      <c r="B278" s="135"/>
      <c r="C278" s="28" t="s">
        <v>21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</row>
    <row r="279" spans="1:11" ht="60" x14ac:dyDescent="0.25">
      <c r="A279" s="147"/>
      <c r="B279" s="135"/>
      <c r="C279" s="29" t="s">
        <v>22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</row>
    <row r="280" spans="1:11" ht="30" x14ac:dyDescent="0.25">
      <c r="A280" s="147"/>
      <c r="B280" s="135"/>
      <c r="C280" s="28" t="s">
        <v>23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</row>
    <row r="281" spans="1:11" ht="24.75" customHeight="1" x14ac:dyDescent="0.25">
      <c r="A281" s="148"/>
      <c r="B281" s="136"/>
      <c r="C281" s="28" t="s">
        <v>24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</row>
    <row r="282" spans="1:11" s="32" customFormat="1" ht="24.75" customHeight="1" x14ac:dyDescent="0.25">
      <c r="A282" s="149" t="s">
        <v>66</v>
      </c>
      <c r="B282" s="134" t="s">
        <v>35</v>
      </c>
      <c r="C282" s="27" t="s">
        <v>18</v>
      </c>
      <c r="D282" s="14">
        <f>D283+D285+D287+D288</f>
        <v>1350</v>
      </c>
      <c r="E282" s="14">
        <f>E283+E285+E287+E288</f>
        <v>1350</v>
      </c>
      <c r="F282" s="14">
        <f>F283+F285+F287+F288</f>
        <v>1350</v>
      </c>
      <c r="G282" s="14">
        <f>G283+G285+G287+G288</f>
        <v>1350</v>
      </c>
      <c r="H282" s="14">
        <f>H283+H285+H287+H288</f>
        <v>1350</v>
      </c>
      <c r="I282" s="15">
        <f>G282/D282*100</f>
        <v>100</v>
      </c>
      <c r="J282" s="15">
        <f>G282/E282*100</f>
        <v>100</v>
      </c>
      <c r="K282" s="15">
        <f>G282/F282*100</f>
        <v>100</v>
      </c>
    </row>
    <row r="283" spans="1:11" s="32" customFormat="1" ht="15" x14ac:dyDescent="0.25">
      <c r="A283" s="150"/>
      <c r="B283" s="135"/>
      <c r="C283" s="28" t="s">
        <v>19</v>
      </c>
      <c r="D283" s="17">
        <v>1350</v>
      </c>
      <c r="E283" s="17">
        <v>1350</v>
      </c>
      <c r="F283" s="17">
        <v>1350</v>
      </c>
      <c r="G283" s="17">
        <v>1350</v>
      </c>
      <c r="H283" s="17">
        <v>1350</v>
      </c>
      <c r="I283" s="19">
        <f>G283/D283*100</f>
        <v>100</v>
      </c>
      <c r="J283" s="19">
        <f>G283/E283*100</f>
        <v>100</v>
      </c>
      <c r="K283" s="19">
        <f>G283/F283*100</f>
        <v>100</v>
      </c>
    </row>
    <row r="284" spans="1:11" s="32" customFormat="1" ht="60" x14ac:dyDescent="0.25">
      <c r="A284" s="150"/>
      <c r="B284" s="135"/>
      <c r="C284" s="29" t="s">
        <v>20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</row>
    <row r="285" spans="1:11" s="32" customFormat="1" ht="30" x14ac:dyDescent="0.25">
      <c r="A285" s="150"/>
      <c r="B285" s="135"/>
      <c r="C285" s="28" t="s">
        <v>21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</row>
    <row r="286" spans="1:11" s="32" customFormat="1" ht="60" x14ac:dyDescent="0.25">
      <c r="A286" s="150"/>
      <c r="B286" s="135"/>
      <c r="C286" s="29" t="s">
        <v>22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1" s="32" customFormat="1" ht="30" x14ac:dyDescent="0.25">
      <c r="A287" s="150"/>
      <c r="B287" s="135"/>
      <c r="C287" s="28" t="s">
        <v>23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s="32" customFormat="1" ht="24.75" customHeight="1" x14ac:dyDescent="0.25">
      <c r="A288" s="151"/>
      <c r="B288" s="136"/>
      <c r="C288" s="28" t="s">
        <v>24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</row>
    <row r="289" spans="1:11" s="32" customFormat="1" ht="24.75" customHeight="1" x14ac:dyDescent="0.25">
      <c r="A289" s="163" t="s">
        <v>67</v>
      </c>
      <c r="B289" s="134" t="s">
        <v>35</v>
      </c>
      <c r="C289" s="27" t="s">
        <v>18</v>
      </c>
      <c r="D289" s="14">
        <f>D290+D292+D294+D295</f>
        <v>7392.1</v>
      </c>
      <c r="E289" s="14">
        <f>E290+E292+E294+E295</f>
        <v>7392.1</v>
      </c>
      <c r="F289" s="14">
        <f>F290+F292+F294+F295</f>
        <v>7392.1</v>
      </c>
      <c r="G289" s="14">
        <f>G290+G292+G294+G295</f>
        <v>7392.1</v>
      </c>
      <c r="H289" s="14">
        <f>H290+H292+H294+H295</f>
        <v>7392.1</v>
      </c>
      <c r="I289" s="15">
        <f>G289/D289*100</f>
        <v>100</v>
      </c>
      <c r="J289" s="15">
        <f>G289/E289*100</f>
        <v>100</v>
      </c>
      <c r="K289" s="15">
        <f>G289/F289*100</f>
        <v>100</v>
      </c>
    </row>
    <row r="290" spans="1:11" s="32" customFormat="1" ht="15" x14ac:dyDescent="0.25">
      <c r="A290" s="164"/>
      <c r="B290" s="135"/>
      <c r="C290" s="28" t="s">
        <v>19</v>
      </c>
      <c r="D290" s="17">
        <f t="shared" ref="D290:K290" si="40">D304+D332+D339+D346</f>
        <v>7392.1</v>
      </c>
      <c r="E290" s="17">
        <f t="shared" si="40"/>
        <v>7392.1</v>
      </c>
      <c r="F290" s="17">
        <f t="shared" si="40"/>
        <v>7392.1</v>
      </c>
      <c r="G290" s="17">
        <f t="shared" si="40"/>
        <v>7392.1</v>
      </c>
      <c r="H290" s="17">
        <f t="shared" si="40"/>
        <v>7392.1</v>
      </c>
      <c r="I290" s="17">
        <f t="shared" si="40"/>
        <v>300</v>
      </c>
      <c r="J290" s="17">
        <f t="shared" si="40"/>
        <v>300</v>
      </c>
      <c r="K290" s="17">
        <f t="shared" si="40"/>
        <v>300</v>
      </c>
    </row>
    <row r="291" spans="1:11" s="32" customFormat="1" ht="60" x14ac:dyDescent="0.25">
      <c r="A291" s="164"/>
      <c r="B291" s="135"/>
      <c r="C291" s="29" t="s">
        <v>20</v>
      </c>
      <c r="D291" s="17">
        <f>D305</f>
        <v>0</v>
      </c>
      <c r="E291" s="17">
        <f>E305</f>
        <v>0</v>
      </c>
      <c r="F291" s="17">
        <f>F305</f>
        <v>0</v>
      </c>
      <c r="G291" s="17">
        <f>G305</f>
        <v>0</v>
      </c>
      <c r="H291" s="17">
        <f>H305</f>
        <v>0</v>
      </c>
      <c r="I291" s="17">
        <v>0</v>
      </c>
      <c r="J291" s="17">
        <v>0</v>
      </c>
      <c r="K291" s="17">
        <v>0</v>
      </c>
    </row>
    <row r="292" spans="1:11" s="32" customFormat="1" ht="30" x14ac:dyDescent="0.25">
      <c r="A292" s="164"/>
      <c r="B292" s="135"/>
      <c r="C292" s="28" t="s">
        <v>21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</row>
    <row r="293" spans="1:11" s="32" customFormat="1" ht="60" x14ac:dyDescent="0.25">
      <c r="A293" s="164"/>
      <c r="B293" s="135"/>
      <c r="C293" s="29" t="s">
        <v>22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</row>
    <row r="294" spans="1:11" s="32" customFormat="1" ht="30" x14ac:dyDescent="0.25">
      <c r="A294" s="164"/>
      <c r="B294" s="135"/>
      <c r="C294" s="28" t="s">
        <v>23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</row>
    <row r="295" spans="1:11" s="32" customFormat="1" ht="24.75" customHeight="1" x14ac:dyDescent="0.25">
      <c r="A295" s="164"/>
      <c r="B295" s="136"/>
      <c r="C295" s="28" t="s">
        <v>24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</row>
    <row r="296" spans="1:11" s="32" customFormat="1" ht="24.75" customHeight="1" x14ac:dyDescent="0.25">
      <c r="A296" s="164"/>
      <c r="B296" s="134" t="s">
        <v>29</v>
      </c>
      <c r="C296" s="27" t="s">
        <v>18</v>
      </c>
      <c r="D296" s="14">
        <f>D297+D299+D301+D302</f>
        <v>5940</v>
      </c>
      <c r="E296" s="14">
        <f>E297+E299+E301+E302</f>
        <v>5940</v>
      </c>
      <c r="F296" s="14">
        <f>F297+F299+F301+F302</f>
        <v>5940</v>
      </c>
      <c r="G296" s="14">
        <f>G297+G299+G301+G302</f>
        <v>5940</v>
      </c>
      <c r="H296" s="14">
        <f>H297+H299+H301+H302</f>
        <v>5940</v>
      </c>
      <c r="I296" s="15">
        <f>G296/D296*100</f>
        <v>100</v>
      </c>
      <c r="J296" s="15">
        <f>G296/E296*100</f>
        <v>100</v>
      </c>
      <c r="K296" s="15">
        <f>G296/F296*100</f>
        <v>100</v>
      </c>
    </row>
    <row r="297" spans="1:11" s="32" customFormat="1" ht="15" x14ac:dyDescent="0.25">
      <c r="A297" s="164"/>
      <c r="B297" s="135"/>
      <c r="C297" s="28" t="s">
        <v>19</v>
      </c>
      <c r="D297" s="17">
        <f>D311+D318+D325</f>
        <v>5940</v>
      </c>
      <c r="E297" s="17">
        <f t="shared" ref="E297:H299" si="41">E311+E318+E325</f>
        <v>5940</v>
      </c>
      <c r="F297" s="17">
        <f t="shared" si="41"/>
        <v>5940</v>
      </c>
      <c r="G297" s="17">
        <f t="shared" si="41"/>
        <v>5940</v>
      </c>
      <c r="H297" s="17">
        <f t="shared" si="41"/>
        <v>5940</v>
      </c>
      <c r="I297" s="19">
        <f>G297/D297*100</f>
        <v>100</v>
      </c>
      <c r="J297" s="19">
        <f>G297/E297*100</f>
        <v>100</v>
      </c>
      <c r="K297" s="19">
        <f>G297/F297*100</f>
        <v>100</v>
      </c>
    </row>
    <row r="298" spans="1:11" s="32" customFormat="1" ht="60" x14ac:dyDescent="0.25">
      <c r="A298" s="164"/>
      <c r="B298" s="135"/>
      <c r="C298" s="29" t="s">
        <v>20</v>
      </c>
      <c r="D298" s="17">
        <f>D312+D319+D326</f>
        <v>0</v>
      </c>
      <c r="E298" s="17">
        <f t="shared" si="41"/>
        <v>0</v>
      </c>
      <c r="F298" s="17">
        <f t="shared" si="41"/>
        <v>0</v>
      </c>
      <c r="G298" s="17">
        <f t="shared" si="41"/>
        <v>0</v>
      </c>
      <c r="H298" s="17">
        <f t="shared" si="41"/>
        <v>0</v>
      </c>
      <c r="I298" s="17">
        <v>0</v>
      </c>
      <c r="J298" s="17">
        <v>0</v>
      </c>
      <c r="K298" s="17">
        <v>0</v>
      </c>
    </row>
    <row r="299" spans="1:11" s="32" customFormat="1" ht="30" x14ac:dyDescent="0.25">
      <c r="A299" s="164"/>
      <c r="B299" s="135"/>
      <c r="C299" s="28" t="s">
        <v>21</v>
      </c>
      <c r="D299" s="17">
        <f>D313+D320+D327</f>
        <v>0</v>
      </c>
      <c r="E299" s="17">
        <f t="shared" si="41"/>
        <v>0</v>
      </c>
      <c r="F299" s="17">
        <f t="shared" si="41"/>
        <v>0</v>
      </c>
      <c r="G299" s="17">
        <f t="shared" si="41"/>
        <v>0</v>
      </c>
      <c r="H299" s="17">
        <f t="shared" si="41"/>
        <v>0</v>
      </c>
      <c r="I299" s="17">
        <v>0</v>
      </c>
      <c r="J299" s="17">
        <v>0</v>
      </c>
      <c r="K299" s="17">
        <v>0</v>
      </c>
    </row>
    <row r="300" spans="1:11" s="32" customFormat="1" ht="60" x14ac:dyDescent="0.25">
      <c r="A300" s="164"/>
      <c r="B300" s="135"/>
      <c r="C300" s="29" t="s">
        <v>22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1" s="32" customFormat="1" ht="30" x14ac:dyDescent="0.25">
      <c r="A301" s="164"/>
      <c r="B301" s="135"/>
      <c r="C301" s="28" t="s">
        <v>23</v>
      </c>
      <c r="D301" s="17">
        <f>D315+D322+D329</f>
        <v>0</v>
      </c>
      <c r="E301" s="17">
        <f t="shared" ref="E301:H302" si="42">E315+E322+E329</f>
        <v>0</v>
      </c>
      <c r="F301" s="17">
        <f t="shared" si="42"/>
        <v>0</v>
      </c>
      <c r="G301" s="17">
        <f t="shared" si="42"/>
        <v>0</v>
      </c>
      <c r="H301" s="17">
        <f t="shared" si="42"/>
        <v>0</v>
      </c>
      <c r="I301" s="17">
        <v>0</v>
      </c>
      <c r="J301" s="17">
        <v>0</v>
      </c>
      <c r="K301" s="17">
        <v>0</v>
      </c>
    </row>
    <row r="302" spans="1:11" s="32" customFormat="1" ht="24.75" customHeight="1" x14ac:dyDescent="0.25">
      <c r="A302" s="165"/>
      <c r="B302" s="136"/>
      <c r="C302" s="28" t="s">
        <v>24</v>
      </c>
      <c r="D302" s="17">
        <f>D316+D323+D330</f>
        <v>0</v>
      </c>
      <c r="E302" s="17">
        <f t="shared" si="42"/>
        <v>0</v>
      </c>
      <c r="F302" s="17">
        <f t="shared" si="42"/>
        <v>0</v>
      </c>
      <c r="G302" s="17">
        <f t="shared" si="42"/>
        <v>0</v>
      </c>
      <c r="H302" s="17">
        <f t="shared" si="42"/>
        <v>0</v>
      </c>
      <c r="I302" s="17">
        <v>0</v>
      </c>
      <c r="J302" s="17">
        <v>0</v>
      </c>
      <c r="K302" s="17">
        <v>0</v>
      </c>
    </row>
    <row r="303" spans="1:11" s="32" customFormat="1" ht="24.75" customHeight="1" x14ac:dyDescent="0.25">
      <c r="A303" s="160" t="s">
        <v>68</v>
      </c>
      <c r="B303" s="134" t="s">
        <v>69</v>
      </c>
      <c r="C303" s="27" t="s">
        <v>18</v>
      </c>
      <c r="D303" s="14">
        <f>D304</f>
        <v>4967.1000000000004</v>
      </c>
      <c r="E303" s="14">
        <f>E304+E306+E308+E309</f>
        <v>4967.1000000000004</v>
      </c>
      <c r="F303" s="14">
        <f>F304+F306+F308+F309</f>
        <v>4967.1000000000004</v>
      </c>
      <c r="G303" s="14">
        <f>G304+G306+G308+G309</f>
        <v>4967.1000000000004</v>
      </c>
      <c r="H303" s="14">
        <f>H304+H306+H308+H309</f>
        <v>4967.1000000000004</v>
      </c>
      <c r="I303" s="19">
        <f>G303/D303*100</f>
        <v>100</v>
      </c>
      <c r="J303" s="15">
        <f>G303/E303*100</f>
        <v>100</v>
      </c>
      <c r="K303" s="15">
        <f>G303/F303*100</f>
        <v>100</v>
      </c>
    </row>
    <row r="304" spans="1:11" s="32" customFormat="1" ht="15" x14ac:dyDescent="0.25">
      <c r="A304" s="161"/>
      <c r="B304" s="135"/>
      <c r="C304" s="28" t="s">
        <v>19</v>
      </c>
      <c r="D304" s="17">
        <v>4967.1000000000004</v>
      </c>
      <c r="E304" s="17">
        <v>4967.1000000000004</v>
      </c>
      <c r="F304" s="17">
        <v>4967.1000000000004</v>
      </c>
      <c r="G304" s="17">
        <v>4967.1000000000004</v>
      </c>
      <c r="H304" s="17">
        <v>4967.1000000000004</v>
      </c>
      <c r="I304" s="19">
        <f>G304/D304*100</f>
        <v>100</v>
      </c>
      <c r="J304" s="19">
        <f>G304/E304*100</f>
        <v>100</v>
      </c>
      <c r="K304" s="19">
        <f>G304/F304*100</f>
        <v>100</v>
      </c>
    </row>
    <row r="305" spans="1:11" s="32" customFormat="1" ht="60" x14ac:dyDescent="0.25">
      <c r="A305" s="161"/>
      <c r="B305" s="135"/>
      <c r="C305" s="29" t="s">
        <v>20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</row>
    <row r="306" spans="1:11" s="32" customFormat="1" ht="30" x14ac:dyDescent="0.25">
      <c r="A306" s="161"/>
      <c r="B306" s="135"/>
      <c r="C306" s="28" t="s">
        <v>21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s="32" customFormat="1" ht="60" x14ac:dyDescent="0.25">
      <c r="A307" s="161"/>
      <c r="B307" s="135"/>
      <c r="C307" s="29" t="s">
        <v>22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</row>
    <row r="308" spans="1:11" s="32" customFormat="1" ht="30" x14ac:dyDescent="0.25">
      <c r="A308" s="161"/>
      <c r="B308" s="135"/>
      <c r="C308" s="28" t="s">
        <v>23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</row>
    <row r="309" spans="1:11" s="32" customFormat="1" ht="24.75" customHeight="1" x14ac:dyDescent="0.25">
      <c r="A309" s="161"/>
      <c r="B309" s="136"/>
      <c r="C309" s="28" t="s">
        <v>24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</row>
    <row r="310" spans="1:11" s="32" customFormat="1" ht="24.75" customHeight="1" x14ac:dyDescent="0.25">
      <c r="A310" s="161"/>
      <c r="B310" s="134" t="s">
        <v>29</v>
      </c>
      <c r="C310" s="28" t="s">
        <v>18</v>
      </c>
      <c r="D310" s="17">
        <f t="shared" ref="D310:K310" si="43">D311+D313+D315+D316</f>
        <v>0</v>
      </c>
      <c r="E310" s="17">
        <f t="shared" si="43"/>
        <v>0</v>
      </c>
      <c r="F310" s="17">
        <f t="shared" si="43"/>
        <v>0</v>
      </c>
      <c r="G310" s="17">
        <f t="shared" si="43"/>
        <v>0</v>
      </c>
      <c r="H310" s="17">
        <f t="shared" si="43"/>
        <v>0</v>
      </c>
      <c r="I310" s="17">
        <f t="shared" si="43"/>
        <v>0</v>
      </c>
      <c r="J310" s="17">
        <f t="shared" si="43"/>
        <v>0</v>
      </c>
      <c r="K310" s="17">
        <f t="shared" si="43"/>
        <v>0</v>
      </c>
    </row>
    <row r="311" spans="1:11" s="32" customFormat="1" ht="15" x14ac:dyDescent="0.25">
      <c r="A311" s="161"/>
      <c r="B311" s="135"/>
      <c r="C311" s="28" t="s">
        <v>19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s="32" customFormat="1" ht="60" x14ac:dyDescent="0.25">
      <c r="A312" s="161"/>
      <c r="B312" s="135"/>
      <c r="C312" s="29" t="s">
        <v>20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s="32" customFormat="1" ht="30" x14ac:dyDescent="0.25">
      <c r="A313" s="161"/>
      <c r="B313" s="135"/>
      <c r="C313" s="28" t="s">
        <v>21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</row>
    <row r="314" spans="1:11" s="32" customFormat="1" ht="60" x14ac:dyDescent="0.25">
      <c r="A314" s="161"/>
      <c r="B314" s="135"/>
      <c r="C314" s="29" t="s">
        <v>22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</row>
    <row r="315" spans="1:11" s="32" customFormat="1" ht="30" x14ac:dyDescent="0.25">
      <c r="A315" s="161"/>
      <c r="B315" s="135"/>
      <c r="C315" s="28" t="s">
        <v>23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</row>
    <row r="316" spans="1:11" s="32" customFormat="1" ht="24.75" customHeight="1" x14ac:dyDescent="0.25">
      <c r="A316" s="162"/>
      <c r="B316" s="136"/>
      <c r="C316" s="28" t="s">
        <v>24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</row>
    <row r="317" spans="1:11" s="32" customFormat="1" ht="24.75" customHeight="1" x14ac:dyDescent="0.25">
      <c r="A317" s="160" t="s">
        <v>70</v>
      </c>
      <c r="B317" s="134" t="s">
        <v>29</v>
      </c>
      <c r="C317" s="27" t="s">
        <v>18</v>
      </c>
      <c r="D317" s="14">
        <f>D318+D320+D322+D323</f>
        <v>2940</v>
      </c>
      <c r="E317" s="14">
        <f>E318+E320+E322+E323</f>
        <v>2940</v>
      </c>
      <c r="F317" s="14">
        <f>F318+F320+F322+F323</f>
        <v>2940</v>
      </c>
      <c r="G317" s="14">
        <f>G318+G320+G322+G323</f>
        <v>2940</v>
      </c>
      <c r="H317" s="14">
        <f>H318+H320+H322+H323</f>
        <v>2940</v>
      </c>
      <c r="I317" s="15">
        <f t="shared" ref="I317:I318" si="44">G317/D317*100</f>
        <v>100</v>
      </c>
      <c r="J317" s="15">
        <f t="shared" ref="J317:J318" si="45">G317/E317*100</f>
        <v>100</v>
      </c>
      <c r="K317" s="15">
        <f t="shared" ref="K317:K318" si="46">G317/F317*100</f>
        <v>100</v>
      </c>
    </row>
    <row r="318" spans="1:11" ht="15" x14ac:dyDescent="0.25">
      <c r="A318" s="161"/>
      <c r="B318" s="135"/>
      <c r="C318" s="28" t="s">
        <v>19</v>
      </c>
      <c r="D318" s="17">
        <v>2940</v>
      </c>
      <c r="E318" s="17">
        <v>2940</v>
      </c>
      <c r="F318" s="17">
        <v>2940</v>
      </c>
      <c r="G318" s="17">
        <v>2940</v>
      </c>
      <c r="H318" s="17">
        <v>2940</v>
      </c>
      <c r="I318" s="19">
        <f t="shared" si="44"/>
        <v>100</v>
      </c>
      <c r="J318" s="19">
        <f t="shared" si="45"/>
        <v>100</v>
      </c>
      <c r="K318" s="19">
        <f t="shared" si="46"/>
        <v>100</v>
      </c>
    </row>
    <row r="319" spans="1:11" ht="60" x14ac:dyDescent="0.25">
      <c r="A319" s="161"/>
      <c r="B319" s="135"/>
      <c r="C319" s="29" t="s">
        <v>20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</row>
    <row r="320" spans="1:11" ht="30" x14ac:dyDescent="0.25">
      <c r="A320" s="161"/>
      <c r="B320" s="135"/>
      <c r="C320" s="28" t="s">
        <v>21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</row>
    <row r="321" spans="1:11" ht="60" x14ac:dyDescent="0.25">
      <c r="A321" s="161"/>
      <c r="B321" s="135"/>
      <c r="C321" s="29" t="s">
        <v>22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</row>
    <row r="322" spans="1:11" ht="30" x14ac:dyDescent="0.25">
      <c r="A322" s="161"/>
      <c r="B322" s="135"/>
      <c r="C322" s="28" t="s">
        <v>23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</row>
    <row r="323" spans="1:11" ht="24.75" customHeight="1" x14ac:dyDescent="0.25">
      <c r="A323" s="162"/>
      <c r="B323" s="136"/>
      <c r="C323" s="28" t="s">
        <v>24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</row>
    <row r="324" spans="1:11" ht="24.75" customHeight="1" x14ac:dyDescent="0.25">
      <c r="A324" s="160" t="s">
        <v>71</v>
      </c>
      <c r="B324" s="134" t="s">
        <v>29</v>
      </c>
      <c r="C324" s="28" t="s">
        <v>18</v>
      </c>
      <c r="D324" s="17">
        <f>D325+D327+D329+D330</f>
        <v>3000</v>
      </c>
      <c r="E324" s="17">
        <f>E325+E327+E329+E330</f>
        <v>3000</v>
      </c>
      <c r="F324" s="17">
        <f>F325+F327+F329+F330</f>
        <v>3000</v>
      </c>
      <c r="G324" s="17">
        <f>G325+G327+G329+G330</f>
        <v>3000</v>
      </c>
      <c r="H324" s="17">
        <f>H325+H327+H329+H330</f>
        <v>3000</v>
      </c>
      <c r="I324" s="15">
        <f>G324/D324*100</f>
        <v>100</v>
      </c>
      <c r="J324" s="15">
        <f>G324/E324*100</f>
        <v>100</v>
      </c>
      <c r="K324" s="15">
        <f>G324/F324*100</f>
        <v>100</v>
      </c>
    </row>
    <row r="325" spans="1:11" ht="15" x14ac:dyDescent="0.25">
      <c r="A325" s="161"/>
      <c r="B325" s="135"/>
      <c r="C325" s="28" t="s">
        <v>19</v>
      </c>
      <c r="D325" s="17">
        <v>3000</v>
      </c>
      <c r="E325" s="17">
        <v>3000</v>
      </c>
      <c r="F325" s="17">
        <v>3000</v>
      </c>
      <c r="G325" s="17">
        <v>3000</v>
      </c>
      <c r="H325" s="17">
        <v>3000</v>
      </c>
      <c r="I325" s="19">
        <f>G325/D325*100</f>
        <v>100</v>
      </c>
      <c r="J325" s="19">
        <f>G325/E325*100</f>
        <v>100</v>
      </c>
      <c r="K325" s="19">
        <f>G325/F325*100</f>
        <v>100</v>
      </c>
    </row>
    <row r="326" spans="1:11" ht="60" x14ac:dyDescent="0.25">
      <c r="A326" s="161"/>
      <c r="B326" s="135"/>
      <c r="C326" s="29" t="s">
        <v>20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</row>
    <row r="327" spans="1:11" ht="30" x14ac:dyDescent="0.25">
      <c r="A327" s="161"/>
      <c r="B327" s="135"/>
      <c r="C327" s="28" t="s">
        <v>21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</row>
    <row r="328" spans="1:11" ht="60" x14ac:dyDescent="0.25">
      <c r="A328" s="161"/>
      <c r="B328" s="135"/>
      <c r="C328" s="29" t="s">
        <v>22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</row>
    <row r="329" spans="1:11" ht="30" x14ac:dyDescent="0.25">
      <c r="A329" s="161"/>
      <c r="B329" s="135"/>
      <c r="C329" s="28" t="s">
        <v>23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</row>
    <row r="330" spans="1:11" ht="24.75" customHeight="1" x14ac:dyDescent="0.25">
      <c r="A330" s="162"/>
      <c r="B330" s="136"/>
      <c r="C330" s="28" t="s">
        <v>24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</row>
    <row r="331" spans="1:11" ht="24.75" customHeight="1" x14ac:dyDescent="0.25">
      <c r="A331" s="157" t="s">
        <v>72</v>
      </c>
      <c r="B331" s="134" t="s">
        <v>73</v>
      </c>
      <c r="C331" s="27" t="s">
        <v>18</v>
      </c>
      <c r="D331" s="14">
        <f>D332+D334+D336+D337</f>
        <v>720</v>
      </c>
      <c r="E331" s="14">
        <f>E332+E334+E336+E337</f>
        <v>720</v>
      </c>
      <c r="F331" s="14">
        <f>F332+F334+F336+F337</f>
        <v>720</v>
      </c>
      <c r="G331" s="14">
        <f>G332+G334+G336+G337</f>
        <v>720</v>
      </c>
      <c r="H331" s="14">
        <f>H332+H334+H336+H337</f>
        <v>720</v>
      </c>
      <c r="I331" s="15">
        <f>G331/D331*100</f>
        <v>100</v>
      </c>
      <c r="J331" s="15">
        <f>G331/E331*100</f>
        <v>100</v>
      </c>
      <c r="K331" s="15">
        <f>G331/F331*100</f>
        <v>100</v>
      </c>
    </row>
    <row r="332" spans="1:11" ht="15" x14ac:dyDescent="0.25">
      <c r="A332" s="158"/>
      <c r="B332" s="135"/>
      <c r="C332" s="28" t="s">
        <v>19</v>
      </c>
      <c r="D332" s="17">
        <v>720</v>
      </c>
      <c r="E332" s="17">
        <v>720</v>
      </c>
      <c r="F332" s="17">
        <v>720</v>
      </c>
      <c r="G332" s="17">
        <v>720</v>
      </c>
      <c r="H332" s="17">
        <v>720</v>
      </c>
      <c r="I332" s="19">
        <f>G332/D332*100</f>
        <v>100</v>
      </c>
      <c r="J332" s="19">
        <f>G332/E332*100</f>
        <v>100</v>
      </c>
      <c r="K332" s="19">
        <f>G332/F332*100</f>
        <v>100</v>
      </c>
    </row>
    <row r="333" spans="1:11" ht="60" x14ac:dyDescent="0.25">
      <c r="A333" s="158"/>
      <c r="B333" s="135"/>
      <c r="C333" s="29" t="s">
        <v>20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30" x14ac:dyDescent="0.25">
      <c r="A334" s="158"/>
      <c r="B334" s="135"/>
      <c r="C334" s="28" t="s">
        <v>21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</row>
    <row r="335" spans="1:11" ht="60" x14ac:dyDescent="0.25">
      <c r="A335" s="158"/>
      <c r="B335" s="135"/>
      <c r="C335" s="29" t="s">
        <v>22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30" x14ac:dyDescent="0.25">
      <c r="A336" s="158"/>
      <c r="B336" s="135"/>
      <c r="C336" s="28" t="s">
        <v>23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1" ht="24.75" customHeight="1" x14ac:dyDescent="0.25">
      <c r="A337" s="159"/>
      <c r="B337" s="136"/>
      <c r="C337" s="28" t="s">
        <v>24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</row>
    <row r="338" spans="1:11" ht="24.75" customHeight="1" x14ac:dyDescent="0.25">
      <c r="A338" s="157" t="s">
        <v>74</v>
      </c>
      <c r="B338" s="134" t="s">
        <v>69</v>
      </c>
      <c r="C338" s="27" t="s">
        <v>18</v>
      </c>
      <c r="D338" s="14">
        <f>D339+D341+D343+D344</f>
        <v>660</v>
      </c>
      <c r="E338" s="14">
        <f>E339+E341+E343+E344</f>
        <v>660</v>
      </c>
      <c r="F338" s="14">
        <f>F339+F341+F343+F344</f>
        <v>660</v>
      </c>
      <c r="G338" s="14">
        <f>G339+G341+G343+G344</f>
        <v>660</v>
      </c>
      <c r="H338" s="14">
        <f>H339+H341+H343+H344</f>
        <v>660</v>
      </c>
      <c r="I338" s="15">
        <f>G338/D338*100</f>
        <v>100</v>
      </c>
      <c r="J338" s="15">
        <f>G338/E338*100</f>
        <v>100</v>
      </c>
      <c r="K338" s="15">
        <f>G338/F338*100</f>
        <v>100</v>
      </c>
    </row>
    <row r="339" spans="1:11" ht="15" x14ac:dyDescent="0.25">
      <c r="A339" s="158"/>
      <c r="B339" s="135"/>
      <c r="C339" s="28" t="s">
        <v>19</v>
      </c>
      <c r="D339" s="17">
        <v>660</v>
      </c>
      <c r="E339" s="17">
        <v>660</v>
      </c>
      <c r="F339" s="17">
        <v>660</v>
      </c>
      <c r="G339" s="17">
        <v>660</v>
      </c>
      <c r="H339" s="17">
        <v>660</v>
      </c>
      <c r="I339" s="19">
        <f>G339/D339*100</f>
        <v>100</v>
      </c>
      <c r="J339" s="19">
        <f>G339/E339*100</f>
        <v>100</v>
      </c>
      <c r="K339" s="19">
        <f>G339/F339*100</f>
        <v>100</v>
      </c>
    </row>
    <row r="340" spans="1:11" ht="60" x14ac:dyDescent="0.25">
      <c r="A340" s="158"/>
      <c r="B340" s="135"/>
      <c r="C340" s="29" t="s">
        <v>20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</row>
    <row r="341" spans="1:11" ht="30" x14ac:dyDescent="0.25">
      <c r="A341" s="158"/>
      <c r="B341" s="135"/>
      <c r="C341" s="28" t="s">
        <v>21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</row>
    <row r="342" spans="1:11" ht="60" x14ac:dyDescent="0.25">
      <c r="A342" s="158"/>
      <c r="B342" s="135"/>
      <c r="C342" s="29" t="s">
        <v>22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</row>
    <row r="343" spans="1:11" ht="30" x14ac:dyDescent="0.25">
      <c r="A343" s="158"/>
      <c r="B343" s="135"/>
      <c r="C343" s="28" t="s">
        <v>23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</row>
    <row r="344" spans="1:11" ht="24.75" customHeight="1" x14ac:dyDescent="0.25">
      <c r="A344" s="159"/>
      <c r="B344" s="136"/>
      <c r="C344" s="28" t="s">
        <v>24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</row>
    <row r="345" spans="1:11" ht="24.75" customHeight="1" x14ac:dyDescent="0.25">
      <c r="A345" s="157" t="s">
        <v>75</v>
      </c>
      <c r="B345" s="134" t="s">
        <v>69</v>
      </c>
      <c r="C345" s="27" t="s">
        <v>18</v>
      </c>
      <c r="D345" s="14">
        <f>D346+D348+D350+D351</f>
        <v>1045</v>
      </c>
      <c r="E345" s="14">
        <f>E346+E348+E350+E351</f>
        <v>1045</v>
      </c>
      <c r="F345" s="14">
        <f>F346+F348+F350+F351</f>
        <v>1045</v>
      </c>
      <c r="G345" s="14">
        <f>G346+G348+G350+G351</f>
        <v>1045</v>
      </c>
      <c r="H345" s="14">
        <f>H346+H348+H350+H351</f>
        <v>1045</v>
      </c>
      <c r="I345" s="15">
        <v>0</v>
      </c>
      <c r="J345" s="15">
        <v>0</v>
      </c>
      <c r="K345" s="15">
        <v>0</v>
      </c>
    </row>
    <row r="346" spans="1:11" ht="15" x14ac:dyDescent="0.25">
      <c r="A346" s="158"/>
      <c r="B346" s="135"/>
      <c r="C346" s="28" t="s">
        <v>19</v>
      </c>
      <c r="D346" s="17">
        <v>1045</v>
      </c>
      <c r="E346" s="17">
        <v>1045</v>
      </c>
      <c r="F346" s="17">
        <v>1045</v>
      </c>
      <c r="G346" s="17">
        <v>1045</v>
      </c>
      <c r="H346" s="17">
        <v>1045</v>
      </c>
      <c r="I346" s="15">
        <v>0</v>
      </c>
      <c r="J346" s="15">
        <v>0</v>
      </c>
      <c r="K346" s="15">
        <v>0</v>
      </c>
    </row>
    <row r="347" spans="1:11" ht="60" x14ac:dyDescent="0.25">
      <c r="A347" s="158"/>
      <c r="B347" s="135"/>
      <c r="C347" s="29" t="s">
        <v>20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</row>
    <row r="348" spans="1:11" ht="30" x14ac:dyDescent="0.25">
      <c r="A348" s="158"/>
      <c r="B348" s="135"/>
      <c r="C348" s="28" t="s">
        <v>21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</row>
    <row r="349" spans="1:11" ht="60" x14ac:dyDescent="0.25">
      <c r="A349" s="158"/>
      <c r="B349" s="135"/>
      <c r="C349" s="29" t="s">
        <v>22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</row>
    <row r="350" spans="1:11" ht="30" x14ac:dyDescent="0.25">
      <c r="A350" s="158"/>
      <c r="B350" s="135"/>
      <c r="C350" s="28" t="s">
        <v>23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</row>
    <row r="351" spans="1:11" ht="24.75" customHeight="1" x14ac:dyDescent="0.25">
      <c r="A351" s="159"/>
      <c r="B351" s="136"/>
      <c r="C351" s="28" t="s">
        <v>24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</row>
    <row r="352" spans="1:11" ht="24.75" customHeight="1" x14ac:dyDescent="0.25">
      <c r="A352" s="140" t="s">
        <v>76</v>
      </c>
      <c r="B352" s="134" t="s">
        <v>73</v>
      </c>
      <c r="C352" s="27" t="s">
        <v>18</v>
      </c>
      <c r="D352" s="14">
        <f>D353+D355+D357+D358</f>
        <v>482199</v>
      </c>
      <c r="E352" s="14">
        <f>E353+E355+E357+E358</f>
        <v>482199</v>
      </c>
      <c r="F352" s="14">
        <f>F353+F355+F357+F358</f>
        <v>482199</v>
      </c>
      <c r="G352" s="14">
        <f>G353+G355+G357+G358</f>
        <v>482199</v>
      </c>
      <c r="H352" s="14">
        <f>H353+H355+H357+H358</f>
        <v>482199</v>
      </c>
      <c r="I352" s="15">
        <f>G352/D352*100</f>
        <v>100</v>
      </c>
      <c r="J352" s="15">
        <f>G352/E352*100</f>
        <v>100</v>
      </c>
      <c r="K352" s="15">
        <f>G352/F352*100</f>
        <v>100</v>
      </c>
    </row>
    <row r="353" spans="1:11" ht="15" x14ac:dyDescent="0.25">
      <c r="A353" s="141"/>
      <c r="B353" s="135"/>
      <c r="C353" s="28" t="s">
        <v>19</v>
      </c>
      <c r="D353" s="17">
        <v>482199</v>
      </c>
      <c r="E353" s="17">
        <v>482199</v>
      </c>
      <c r="F353" s="17">
        <v>482199</v>
      </c>
      <c r="G353" s="17">
        <v>482199</v>
      </c>
      <c r="H353" s="17">
        <v>482199</v>
      </c>
      <c r="I353" s="19">
        <f>G353/D353*100</f>
        <v>100</v>
      </c>
      <c r="J353" s="19">
        <f>G353/E353*100</f>
        <v>100</v>
      </c>
      <c r="K353" s="19">
        <f>G353/F353*100</f>
        <v>100</v>
      </c>
    </row>
    <row r="354" spans="1:11" ht="60" x14ac:dyDescent="0.25">
      <c r="A354" s="141"/>
      <c r="B354" s="135"/>
      <c r="C354" s="29" t="s">
        <v>20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</row>
    <row r="355" spans="1:11" ht="30" x14ac:dyDescent="0.25">
      <c r="A355" s="141"/>
      <c r="B355" s="135"/>
      <c r="C355" s="28" t="s">
        <v>21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</row>
    <row r="356" spans="1:11" ht="60" x14ac:dyDescent="0.25">
      <c r="A356" s="141"/>
      <c r="B356" s="135"/>
      <c r="C356" s="29" t="s">
        <v>22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</row>
    <row r="357" spans="1:11" ht="30" x14ac:dyDescent="0.25">
      <c r="A357" s="141"/>
      <c r="B357" s="135"/>
      <c r="C357" s="28" t="s">
        <v>23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</row>
    <row r="358" spans="1:11" ht="24.75" customHeight="1" x14ac:dyDescent="0.25">
      <c r="A358" s="142"/>
      <c r="B358" s="136"/>
      <c r="C358" s="28" t="s">
        <v>24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</row>
    <row r="359" spans="1:11" ht="24.75" customHeight="1" x14ac:dyDescent="0.25">
      <c r="A359" s="140" t="s">
        <v>77</v>
      </c>
      <c r="B359" s="134" t="s">
        <v>73</v>
      </c>
      <c r="C359" s="27" t="s">
        <v>18</v>
      </c>
      <c r="D359" s="14">
        <f>D360+D362+D364+D365</f>
        <v>184.5</v>
      </c>
      <c r="E359" s="14">
        <f>E360+E362+E364+E365</f>
        <v>184.5</v>
      </c>
      <c r="F359" s="14">
        <f>F360+F362+F364+F365</f>
        <v>184.5</v>
      </c>
      <c r="G359" s="14">
        <f>G360+G362+G364+G365</f>
        <v>184.5</v>
      </c>
      <c r="H359" s="14">
        <f>H360+H362+H364+H365</f>
        <v>184.5</v>
      </c>
      <c r="I359" s="15">
        <f>G359/D359*100</f>
        <v>100</v>
      </c>
      <c r="J359" s="15">
        <f>G359/E359*100</f>
        <v>100</v>
      </c>
      <c r="K359" s="15">
        <f>G359/F359*100</f>
        <v>100</v>
      </c>
    </row>
    <row r="360" spans="1:11" ht="15" x14ac:dyDescent="0.25">
      <c r="A360" s="141"/>
      <c r="B360" s="135"/>
      <c r="C360" s="28" t="s">
        <v>19</v>
      </c>
      <c r="D360" s="17">
        <v>184.5</v>
      </c>
      <c r="E360" s="17">
        <v>184.5</v>
      </c>
      <c r="F360" s="17">
        <v>184.5</v>
      </c>
      <c r="G360" s="17">
        <v>184.5</v>
      </c>
      <c r="H360" s="17">
        <v>184.5</v>
      </c>
      <c r="I360" s="19">
        <f>G360/D360*100</f>
        <v>100</v>
      </c>
      <c r="J360" s="19">
        <f>G360/E360*100</f>
        <v>100</v>
      </c>
      <c r="K360" s="19">
        <f>G360/F360*100</f>
        <v>100</v>
      </c>
    </row>
    <row r="361" spans="1:11" ht="60" x14ac:dyDescent="0.25">
      <c r="A361" s="141"/>
      <c r="B361" s="135"/>
      <c r="C361" s="29" t="s">
        <v>20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</row>
    <row r="362" spans="1:11" ht="30" x14ac:dyDescent="0.25">
      <c r="A362" s="141"/>
      <c r="B362" s="135"/>
      <c r="C362" s="28" t="s">
        <v>21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</row>
    <row r="363" spans="1:11" ht="60" x14ac:dyDescent="0.25">
      <c r="A363" s="141"/>
      <c r="B363" s="135"/>
      <c r="C363" s="29" t="s">
        <v>22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</row>
    <row r="364" spans="1:11" ht="30" x14ac:dyDescent="0.25">
      <c r="A364" s="141"/>
      <c r="B364" s="135"/>
      <c r="C364" s="28" t="s">
        <v>23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</row>
    <row r="365" spans="1:11" ht="24.75" customHeight="1" x14ac:dyDescent="0.25">
      <c r="A365" s="142"/>
      <c r="B365" s="136"/>
      <c r="C365" s="28" t="s">
        <v>24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</row>
    <row r="366" spans="1:11" ht="24.75" customHeight="1" x14ac:dyDescent="0.25">
      <c r="A366" s="140" t="s">
        <v>78</v>
      </c>
      <c r="B366" s="134" t="s">
        <v>73</v>
      </c>
      <c r="C366" s="28" t="s">
        <v>18</v>
      </c>
      <c r="D366" s="17">
        <f>D367+D369+D371+D372</f>
        <v>46919.199999999997</v>
      </c>
      <c r="E366" s="17">
        <f>E367+E369+E371+E372</f>
        <v>46919.199999999997</v>
      </c>
      <c r="F366" s="17">
        <f>F367+F369+F371+F372</f>
        <v>46919.199999999997</v>
      </c>
      <c r="G366" s="17">
        <f>G367+G369+G371+G372</f>
        <v>46907.9</v>
      </c>
      <c r="H366" s="17">
        <f>H367+H369+H371+H372</f>
        <v>46907.9</v>
      </c>
      <c r="I366" s="15">
        <f>G366/D366*100</f>
        <v>99.9759160428993</v>
      </c>
      <c r="J366" s="15">
        <f>G366/E366*100</f>
        <v>99.9759160428993</v>
      </c>
      <c r="K366" s="15">
        <f>G366/F366*100</f>
        <v>99.9759160428993</v>
      </c>
    </row>
    <row r="367" spans="1:11" ht="15" x14ac:dyDescent="0.25">
      <c r="A367" s="141"/>
      <c r="B367" s="135"/>
      <c r="C367" s="28" t="s">
        <v>19</v>
      </c>
      <c r="D367" s="17">
        <f>D374+D388+D395+D402+D409</f>
        <v>29650.7</v>
      </c>
      <c r="E367" s="17">
        <f>E388+E395+E402+E409+E374</f>
        <v>29650.7</v>
      </c>
      <c r="F367" s="17">
        <f>F388+F395+F402+F409+F374</f>
        <v>29650.7</v>
      </c>
      <c r="G367" s="17">
        <f>G388+G395+G402+G409+G374</f>
        <v>29650.400000000001</v>
      </c>
      <c r="H367" s="17">
        <f>H388+H395+H402+H409+H374</f>
        <v>29650.400000000001</v>
      </c>
      <c r="I367" s="19">
        <f>G367/D367*100</f>
        <v>99.998988219502408</v>
      </c>
      <c r="J367" s="19">
        <f>G367/E367*100</f>
        <v>99.998988219502408</v>
      </c>
      <c r="K367" s="19">
        <f>G367/F367*100</f>
        <v>99.998988219502408</v>
      </c>
    </row>
    <row r="368" spans="1:11" ht="60" x14ac:dyDescent="0.25">
      <c r="A368" s="141"/>
      <c r="B368" s="135"/>
      <c r="C368" s="29" t="s">
        <v>20</v>
      </c>
      <c r="D368" s="17">
        <f t="shared" ref="D368:H369" si="47">D375+D410</f>
        <v>1169.9000000000001</v>
      </c>
      <c r="E368" s="17">
        <f t="shared" si="47"/>
        <v>1169.9000000000001</v>
      </c>
      <c r="F368" s="17">
        <f t="shared" si="47"/>
        <v>1169.9000000000001</v>
      </c>
      <c r="G368" s="17">
        <f t="shared" si="47"/>
        <v>1169.6000000000001</v>
      </c>
      <c r="H368" s="17">
        <f t="shared" si="47"/>
        <v>1169.6000000000001</v>
      </c>
      <c r="I368" s="19">
        <f>G368/D368*100</f>
        <v>99.974356782631006</v>
      </c>
      <c r="J368" s="19">
        <f>G368/E368*100</f>
        <v>99.974356782631006</v>
      </c>
      <c r="K368" s="19">
        <f>G368/F368*100</f>
        <v>99.974356782631006</v>
      </c>
    </row>
    <row r="369" spans="1:11" ht="30" x14ac:dyDescent="0.25">
      <c r="A369" s="141"/>
      <c r="B369" s="135"/>
      <c r="C369" s="28" t="s">
        <v>21</v>
      </c>
      <c r="D369" s="17">
        <f t="shared" si="47"/>
        <v>17268.5</v>
      </c>
      <c r="E369" s="17">
        <f t="shared" si="47"/>
        <v>17268.5</v>
      </c>
      <c r="F369" s="17">
        <f t="shared" si="47"/>
        <v>17268.5</v>
      </c>
      <c r="G369" s="17">
        <f t="shared" si="47"/>
        <v>17257.5</v>
      </c>
      <c r="H369" s="17">
        <f t="shared" si="47"/>
        <v>17257.5</v>
      </c>
      <c r="I369" s="19">
        <f>G369/D369*100</f>
        <v>99.936300199785734</v>
      </c>
      <c r="J369" s="19">
        <f>G369/E369*100</f>
        <v>99.936300199785734</v>
      </c>
      <c r="K369" s="19">
        <f>G369/F369*100</f>
        <v>99.936300199785734</v>
      </c>
    </row>
    <row r="370" spans="1:11" ht="60" x14ac:dyDescent="0.25">
      <c r="A370" s="141"/>
      <c r="B370" s="135"/>
      <c r="C370" s="29" t="s">
        <v>22</v>
      </c>
      <c r="D370" s="17">
        <f>D369</f>
        <v>17268.5</v>
      </c>
      <c r="E370" s="17">
        <f>E369</f>
        <v>17268.5</v>
      </c>
      <c r="F370" s="17">
        <f>F369</f>
        <v>17268.5</v>
      </c>
      <c r="G370" s="17">
        <f>G369</f>
        <v>17257.5</v>
      </c>
      <c r="H370" s="17">
        <f>H369</f>
        <v>17257.5</v>
      </c>
      <c r="I370" s="19">
        <f>G370/D370*100</f>
        <v>99.936300199785734</v>
      </c>
      <c r="J370" s="19">
        <f>G370/E370*100</f>
        <v>99.936300199785734</v>
      </c>
      <c r="K370" s="19">
        <f>G370/F370*100</f>
        <v>99.936300199785734</v>
      </c>
    </row>
    <row r="371" spans="1:11" ht="30" x14ac:dyDescent="0.25">
      <c r="A371" s="141"/>
      <c r="B371" s="135"/>
      <c r="C371" s="28" t="s">
        <v>23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</row>
    <row r="372" spans="1:11" ht="24.75" customHeight="1" x14ac:dyDescent="0.25">
      <c r="A372" s="142"/>
      <c r="B372" s="136"/>
      <c r="C372" s="28" t="s">
        <v>24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</row>
    <row r="373" spans="1:11" ht="24.75" customHeight="1" x14ac:dyDescent="0.25">
      <c r="A373" s="156" t="s">
        <v>79</v>
      </c>
      <c r="B373" s="134" t="s">
        <v>73</v>
      </c>
      <c r="C373" s="28" t="s">
        <v>18</v>
      </c>
      <c r="D373" s="17">
        <f>D374+D376+D378+D379</f>
        <v>9536.6</v>
      </c>
      <c r="E373" s="17">
        <f>E374+E376+E378+E379</f>
        <v>9536.6</v>
      </c>
      <c r="F373" s="17">
        <f>F374+F376+F378+F379</f>
        <v>9536.6</v>
      </c>
      <c r="G373" s="17">
        <f>G374+G376+G378+G379</f>
        <v>9525.2999999999993</v>
      </c>
      <c r="H373" s="17">
        <f>H374+H376+H378+H379</f>
        <v>9525.2999999999993</v>
      </c>
      <c r="I373" s="15">
        <f>G373/D373*100</f>
        <v>99.881509133234061</v>
      </c>
      <c r="J373" s="15">
        <f>G373/E373*100</f>
        <v>99.881509133234061</v>
      </c>
      <c r="K373" s="15">
        <f>G373/F373*100</f>
        <v>99.881509133234061</v>
      </c>
    </row>
    <row r="374" spans="1:11" ht="15" x14ac:dyDescent="0.25">
      <c r="A374" s="156"/>
      <c r="B374" s="135"/>
      <c r="C374" s="28" t="s">
        <v>19</v>
      </c>
      <c r="D374" s="17">
        <f>D381</f>
        <v>190.7</v>
      </c>
      <c r="E374" s="17">
        <f t="shared" ref="E374:H375" si="48">E381</f>
        <v>190.7</v>
      </c>
      <c r="F374" s="17">
        <f t="shared" si="48"/>
        <v>190.7</v>
      </c>
      <c r="G374" s="17">
        <f t="shared" si="48"/>
        <v>190.4</v>
      </c>
      <c r="H374" s="17">
        <f t="shared" si="48"/>
        <v>190.4</v>
      </c>
      <c r="I374" s="19">
        <f>G374/D374*100</f>
        <v>99.842684845306778</v>
      </c>
      <c r="J374" s="19">
        <f>G374/E374*100</f>
        <v>99.842684845306778</v>
      </c>
      <c r="K374" s="19">
        <f>G374/F374*100</f>
        <v>99.842684845306778</v>
      </c>
    </row>
    <row r="375" spans="1:11" ht="60" x14ac:dyDescent="0.25">
      <c r="A375" s="156"/>
      <c r="B375" s="135"/>
      <c r="C375" s="29" t="s">
        <v>20</v>
      </c>
      <c r="D375" s="17">
        <f>D382</f>
        <v>190.7</v>
      </c>
      <c r="E375" s="17">
        <f t="shared" si="48"/>
        <v>190.7</v>
      </c>
      <c r="F375" s="17">
        <f t="shared" si="48"/>
        <v>190.7</v>
      </c>
      <c r="G375" s="17">
        <f t="shared" si="48"/>
        <v>190.4</v>
      </c>
      <c r="H375" s="17">
        <f t="shared" si="48"/>
        <v>190.4</v>
      </c>
      <c r="I375" s="19">
        <f>G375/D375*100</f>
        <v>99.842684845306778</v>
      </c>
      <c r="J375" s="19">
        <f>G375/E375*100</f>
        <v>99.842684845306778</v>
      </c>
      <c r="K375" s="19">
        <f>G375/F375*100</f>
        <v>99.842684845306778</v>
      </c>
    </row>
    <row r="376" spans="1:11" ht="30" x14ac:dyDescent="0.25">
      <c r="A376" s="156"/>
      <c r="B376" s="135"/>
      <c r="C376" s="28" t="s">
        <v>21</v>
      </c>
      <c r="D376" s="17">
        <f>D384</f>
        <v>9345.9</v>
      </c>
      <c r="E376" s="17">
        <f t="shared" ref="E376:H376" si="49">E384</f>
        <v>9345.9</v>
      </c>
      <c r="F376" s="17">
        <f t="shared" si="49"/>
        <v>9345.9</v>
      </c>
      <c r="G376" s="17">
        <f t="shared" si="49"/>
        <v>9334.9</v>
      </c>
      <c r="H376" s="17">
        <f t="shared" si="49"/>
        <v>9334.9</v>
      </c>
      <c r="I376" s="19">
        <f>G376/D376*100</f>
        <v>99.882301329994974</v>
      </c>
      <c r="J376" s="19">
        <f>G376/E376*100</f>
        <v>99.882301329994974</v>
      </c>
      <c r="K376" s="19">
        <f>G376/F376*100</f>
        <v>99.882301329994974</v>
      </c>
    </row>
    <row r="377" spans="1:11" ht="60" x14ac:dyDescent="0.25">
      <c r="A377" s="156"/>
      <c r="B377" s="135"/>
      <c r="C377" s="29" t="s">
        <v>22</v>
      </c>
      <c r="D377" s="17">
        <f>D384</f>
        <v>9345.9</v>
      </c>
      <c r="E377" s="17">
        <f t="shared" ref="E377:H377" si="50">E384</f>
        <v>9345.9</v>
      </c>
      <c r="F377" s="17">
        <f t="shared" si="50"/>
        <v>9345.9</v>
      </c>
      <c r="G377" s="17">
        <f t="shared" si="50"/>
        <v>9334.9</v>
      </c>
      <c r="H377" s="17">
        <f t="shared" si="50"/>
        <v>9334.9</v>
      </c>
      <c r="I377" s="19">
        <f>G377/D377*100</f>
        <v>99.882301329994974</v>
      </c>
      <c r="J377" s="19">
        <f>G377/E377*100</f>
        <v>99.882301329994974</v>
      </c>
      <c r="K377" s="19">
        <f>G377/F377*100</f>
        <v>99.882301329994974</v>
      </c>
    </row>
    <row r="378" spans="1:11" ht="30" x14ac:dyDescent="0.25">
      <c r="A378" s="156"/>
      <c r="B378" s="135"/>
      <c r="C378" s="28" t="s">
        <v>23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</row>
    <row r="379" spans="1:11" ht="24.75" customHeight="1" x14ac:dyDescent="0.25">
      <c r="A379" s="156"/>
      <c r="B379" s="136"/>
      <c r="C379" s="28" t="s">
        <v>24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</row>
    <row r="380" spans="1:11" ht="24.75" customHeight="1" x14ac:dyDescent="0.25">
      <c r="A380" s="155" t="s">
        <v>80</v>
      </c>
      <c r="B380" s="134" t="s">
        <v>73</v>
      </c>
      <c r="C380" s="28" t="s">
        <v>18</v>
      </c>
      <c r="D380" s="17">
        <f>D381+D383+D385+D386</f>
        <v>9536.6</v>
      </c>
      <c r="E380" s="17">
        <f>E381+E383+E385+E386</f>
        <v>9536.6</v>
      </c>
      <c r="F380" s="17">
        <f>F381+F383+F385+F386</f>
        <v>9536.6</v>
      </c>
      <c r="G380" s="17">
        <f>G381+G383+G385+G386</f>
        <v>9525.2999999999993</v>
      </c>
      <c r="H380" s="17">
        <f>H381+H383+H385+H386</f>
        <v>9525.2999999999993</v>
      </c>
      <c r="I380" s="15">
        <f>G380/D380*100</f>
        <v>99.881509133234061</v>
      </c>
      <c r="J380" s="15">
        <f>G380/E380*100</f>
        <v>99.881509133234061</v>
      </c>
      <c r="K380" s="15">
        <f>G380/F380*100</f>
        <v>99.881509133234061</v>
      </c>
    </row>
    <row r="381" spans="1:11" ht="15" x14ac:dyDescent="0.25">
      <c r="A381" s="155"/>
      <c r="B381" s="135"/>
      <c r="C381" s="28" t="s">
        <v>19</v>
      </c>
      <c r="D381" s="17">
        <v>190.7</v>
      </c>
      <c r="E381" s="17">
        <v>190.7</v>
      </c>
      <c r="F381" s="17">
        <v>190.7</v>
      </c>
      <c r="G381" s="17">
        <v>190.4</v>
      </c>
      <c r="H381" s="17">
        <v>190.4</v>
      </c>
      <c r="I381" s="19">
        <f>G381/D381*100</f>
        <v>99.842684845306778</v>
      </c>
      <c r="J381" s="19">
        <f>G381/E381*100</f>
        <v>99.842684845306778</v>
      </c>
      <c r="K381" s="19">
        <f>G381/F381*100</f>
        <v>99.842684845306778</v>
      </c>
    </row>
    <row r="382" spans="1:11" ht="60" x14ac:dyDescent="0.25">
      <c r="A382" s="155"/>
      <c r="B382" s="135"/>
      <c r="C382" s="29" t="s">
        <v>20</v>
      </c>
      <c r="D382" s="17">
        <f>D381</f>
        <v>190.7</v>
      </c>
      <c r="E382" s="17">
        <f t="shared" ref="E382:H382" si="51">E381</f>
        <v>190.7</v>
      </c>
      <c r="F382" s="17">
        <f t="shared" si="51"/>
        <v>190.7</v>
      </c>
      <c r="G382" s="17">
        <f t="shared" si="51"/>
        <v>190.4</v>
      </c>
      <c r="H382" s="17">
        <f t="shared" si="51"/>
        <v>190.4</v>
      </c>
      <c r="I382" s="19">
        <f>G382/D382*100</f>
        <v>99.842684845306778</v>
      </c>
      <c r="J382" s="19">
        <f>G382/E382*100</f>
        <v>99.842684845306778</v>
      </c>
      <c r="K382" s="19">
        <f>G382/F382*100</f>
        <v>99.842684845306778</v>
      </c>
    </row>
    <row r="383" spans="1:11" ht="30" x14ac:dyDescent="0.25">
      <c r="A383" s="155"/>
      <c r="B383" s="135"/>
      <c r="C383" s="28" t="s">
        <v>21</v>
      </c>
      <c r="D383" s="17">
        <v>9345.9</v>
      </c>
      <c r="E383" s="17">
        <v>9345.9</v>
      </c>
      <c r="F383" s="17">
        <v>9345.9</v>
      </c>
      <c r="G383" s="17">
        <v>9334.9</v>
      </c>
      <c r="H383" s="17">
        <v>9334.9</v>
      </c>
      <c r="I383" s="19">
        <f>G383/D383*100</f>
        <v>99.882301329994974</v>
      </c>
      <c r="J383" s="19">
        <f>G383/E383*100</f>
        <v>99.882301329994974</v>
      </c>
      <c r="K383" s="19">
        <f>G383/F383*100</f>
        <v>99.882301329994974</v>
      </c>
    </row>
    <row r="384" spans="1:11" ht="60" x14ac:dyDescent="0.25">
      <c r="A384" s="155"/>
      <c r="B384" s="135"/>
      <c r="C384" s="29" t="s">
        <v>22</v>
      </c>
      <c r="D384" s="17">
        <f>D383</f>
        <v>9345.9</v>
      </c>
      <c r="E384" s="17">
        <f>E383</f>
        <v>9345.9</v>
      </c>
      <c r="F384" s="17">
        <f>F383</f>
        <v>9345.9</v>
      </c>
      <c r="G384" s="17">
        <f>G383</f>
        <v>9334.9</v>
      </c>
      <c r="H384" s="17">
        <f>H383</f>
        <v>9334.9</v>
      </c>
      <c r="I384" s="19">
        <f>G384/D384*100</f>
        <v>99.882301329994974</v>
      </c>
      <c r="J384" s="19">
        <f>G384/E384*100</f>
        <v>99.882301329994974</v>
      </c>
      <c r="K384" s="19">
        <f>G384/F384*100</f>
        <v>99.882301329994974</v>
      </c>
    </row>
    <row r="385" spans="1:11" ht="30" x14ac:dyDescent="0.25">
      <c r="A385" s="155"/>
      <c r="B385" s="135"/>
      <c r="C385" s="28" t="s">
        <v>23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</row>
    <row r="386" spans="1:11" ht="15" customHeight="1" x14ac:dyDescent="0.25">
      <c r="A386" s="155"/>
      <c r="B386" s="136"/>
      <c r="C386" s="28" t="s">
        <v>24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</row>
    <row r="387" spans="1:11" ht="24.75" customHeight="1" x14ac:dyDescent="0.25">
      <c r="A387" s="140" t="s">
        <v>81</v>
      </c>
      <c r="B387" s="134" t="s">
        <v>69</v>
      </c>
      <c r="C387" s="28" t="s">
        <v>18</v>
      </c>
      <c r="D387" s="17">
        <f>D388+D390+D392+D393</f>
        <v>22588</v>
      </c>
      <c r="E387" s="17">
        <f t="shared" ref="E387:H387" si="52">E388+E390+E392+E393</f>
        <v>22588</v>
      </c>
      <c r="F387" s="17">
        <f t="shared" si="52"/>
        <v>22588</v>
      </c>
      <c r="G387" s="17">
        <f t="shared" si="52"/>
        <v>22588</v>
      </c>
      <c r="H387" s="17">
        <f t="shared" si="52"/>
        <v>22588</v>
      </c>
      <c r="I387" s="15">
        <f>G387/D387*100</f>
        <v>100</v>
      </c>
      <c r="J387" s="15">
        <f>G387/E387*100</f>
        <v>100</v>
      </c>
      <c r="K387" s="15">
        <f>G387/F387*100</f>
        <v>100</v>
      </c>
    </row>
    <row r="388" spans="1:11" ht="15" x14ac:dyDescent="0.25">
      <c r="A388" s="141"/>
      <c r="B388" s="135"/>
      <c r="C388" s="28" t="s">
        <v>19</v>
      </c>
      <c r="D388" s="17">
        <v>22588</v>
      </c>
      <c r="E388" s="17">
        <v>22588</v>
      </c>
      <c r="F388" s="17">
        <v>22588</v>
      </c>
      <c r="G388" s="17">
        <v>22588</v>
      </c>
      <c r="H388" s="17">
        <v>22588</v>
      </c>
      <c r="I388" s="19">
        <f>G388/D388*100</f>
        <v>100</v>
      </c>
      <c r="J388" s="19">
        <f>G388/E388*100</f>
        <v>100</v>
      </c>
      <c r="K388" s="19">
        <f>G388/F388*100</f>
        <v>100</v>
      </c>
    </row>
    <row r="389" spans="1:11" ht="60" x14ac:dyDescent="0.25">
      <c r="A389" s="141"/>
      <c r="B389" s="135"/>
      <c r="C389" s="29" t="s">
        <v>20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9">
        <v>0</v>
      </c>
      <c r="J389" s="19">
        <v>0</v>
      </c>
      <c r="K389" s="19">
        <v>0</v>
      </c>
    </row>
    <row r="390" spans="1:11" ht="30" x14ac:dyDescent="0.25">
      <c r="A390" s="141"/>
      <c r="B390" s="135"/>
      <c r="C390" s="28" t="s">
        <v>21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5">
        <v>0</v>
      </c>
      <c r="J390" s="15">
        <v>0</v>
      </c>
      <c r="K390" s="15">
        <v>0</v>
      </c>
    </row>
    <row r="391" spans="1:11" ht="60" x14ac:dyDescent="0.25">
      <c r="A391" s="141"/>
      <c r="B391" s="135"/>
      <c r="C391" s="29" t="s">
        <v>22</v>
      </c>
      <c r="D391" s="17">
        <f>D390</f>
        <v>0</v>
      </c>
      <c r="E391" s="17">
        <f>E390</f>
        <v>0</v>
      </c>
      <c r="F391" s="17">
        <f>F390</f>
        <v>0</v>
      </c>
      <c r="G391" s="17">
        <f>G390</f>
        <v>0</v>
      </c>
      <c r="H391" s="17">
        <f>H390</f>
        <v>0</v>
      </c>
      <c r="I391" s="15">
        <v>0</v>
      </c>
      <c r="J391" s="15">
        <v>0</v>
      </c>
      <c r="K391" s="15">
        <v>0</v>
      </c>
    </row>
    <row r="392" spans="1:11" ht="30" x14ac:dyDescent="0.25">
      <c r="A392" s="141"/>
      <c r="B392" s="135"/>
      <c r="C392" s="28" t="s">
        <v>23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</row>
    <row r="393" spans="1:11" ht="24.75" customHeight="1" x14ac:dyDescent="0.25">
      <c r="A393" s="142"/>
      <c r="B393" s="136"/>
      <c r="C393" s="28" t="s">
        <v>24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</row>
    <row r="394" spans="1:11" ht="15" x14ac:dyDescent="0.25">
      <c r="A394" s="140" t="s">
        <v>82</v>
      </c>
      <c r="B394" s="134" t="s">
        <v>69</v>
      </c>
      <c r="C394" s="28" t="s">
        <v>18</v>
      </c>
      <c r="D394" s="17">
        <f>D395+D397+D399+D400</f>
        <v>1574</v>
      </c>
      <c r="E394" s="17">
        <f t="shared" ref="E394:H394" si="53">E395+E397+E399+E400</f>
        <v>1574</v>
      </c>
      <c r="F394" s="17">
        <f t="shared" si="53"/>
        <v>1574</v>
      </c>
      <c r="G394" s="17">
        <f t="shared" si="53"/>
        <v>1574</v>
      </c>
      <c r="H394" s="17">
        <f t="shared" si="53"/>
        <v>1574</v>
      </c>
      <c r="I394" s="15">
        <f>G394/D394*100</f>
        <v>100</v>
      </c>
      <c r="J394" s="15">
        <f>G394/E394*100</f>
        <v>100</v>
      </c>
      <c r="K394" s="15">
        <f>G394/F394*100</f>
        <v>100</v>
      </c>
    </row>
    <row r="395" spans="1:11" ht="15" x14ac:dyDescent="0.25">
      <c r="A395" s="141"/>
      <c r="B395" s="135"/>
      <c r="C395" s="28" t="s">
        <v>19</v>
      </c>
      <c r="D395" s="17">
        <v>1574</v>
      </c>
      <c r="E395" s="17">
        <v>1574</v>
      </c>
      <c r="F395" s="17">
        <v>1574</v>
      </c>
      <c r="G395" s="17">
        <v>1574</v>
      </c>
      <c r="H395" s="17">
        <v>1574</v>
      </c>
      <c r="I395" s="19">
        <f>G395/D395*100</f>
        <v>100</v>
      </c>
      <c r="J395" s="19">
        <f>G395/E395*100</f>
        <v>100</v>
      </c>
      <c r="K395" s="19">
        <f>G395/F395*100</f>
        <v>100</v>
      </c>
    </row>
    <row r="396" spans="1:11" ht="60" x14ac:dyDescent="0.25">
      <c r="A396" s="141"/>
      <c r="B396" s="135"/>
      <c r="C396" s="29" t="s">
        <v>20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9">
        <v>0</v>
      </c>
      <c r="J396" s="19">
        <v>0</v>
      </c>
      <c r="K396" s="19">
        <v>0</v>
      </c>
    </row>
    <row r="397" spans="1:11" ht="25.5" customHeight="1" x14ac:dyDescent="0.25">
      <c r="A397" s="141"/>
      <c r="B397" s="135"/>
      <c r="C397" s="28" t="s">
        <v>21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5">
        <v>0</v>
      </c>
      <c r="J397" s="15">
        <v>0</v>
      </c>
      <c r="K397" s="15">
        <v>0</v>
      </c>
    </row>
    <row r="398" spans="1:11" ht="60" x14ac:dyDescent="0.25">
      <c r="A398" s="141"/>
      <c r="B398" s="135"/>
      <c r="C398" s="29" t="s">
        <v>22</v>
      </c>
      <c r="D398" s="17">
        <f>D397</f>
        <v>0</v>
      </c>
      <c r="E398" s="17">
        <f>E397</f>
        <v>0</v>
      </c>
      <c r="F398" s="17">
        <f>F397</f>
        <v>0</v>
      </c>
      <c r="G398" s="17">
        <f>G397</f>
        <v>0</v>
      </c>
      <c r="H398" s="17">
        <f>H397</f>
        <v>0</v>
      </c>
      <c r="I398" s="15">
        <v>0</v>
      </c>
      <c r="J398" s="15">
        <v>0</v>
      </c>
      <c r="K398" s="15">
        <v>0</v>
      </c>
    </row>
    <row r="399" spans="1:11" ht="30" x14ac:dyDescent="0.25">
      <c r="A399" s="141"/>
      <c r="B399" s="135"/>
      <c r="C399" s="28" t="s">
        <v>23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</row>
    <row r="400" spans="1:11" ht="24.75" customHeight="1" x14ac:dyDescent="0.25">
      <c r="A400" s="142"/>
      <c r="B400" s="136"/>
      <c r="C400" s="28" t="s">
        <v>24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</row>
    <row r="401" spans="1:11" ht="15" x14ac:dyDescent="0.25">
      <c r="A401" s="149" t="s">
        <v>83</v>
      </c>
      <c r="B401" s="134" t="s">
        <v>73</v>
      </c>
      <c r="C401" s="28" t="s">
        <v>18</v>
      </c>
      <c r="D401" s="17">
        <f>D402+D404+D406+D407</f>
        <v>4318.8</v>
      </c>
      <c r="E401" s="17">
        <f>E402+E404+E406+E407</f>
        <v>4318.8</v>
      </c>
      <c r="F401" s="17">
        <f>F402+F404+F406+F407</f>
        <v>4318.8</v>
      </c>
      <c r="G401" s="17">
        <f>G402+G404+G406+G407</f>
        <v>4318.8</v>
      </c>
      <c r="H401" s="17">
        <f>H402+H404+H406+H407</f>
        <v>4318.8</v>
      </c>
      <c r="I401" s="15">
        <f>G401/D401*100</f>
        <v>100</v>
      </c>
      <c r="J401" s="15">
        <f>G401/E401*100</f>
        <v>100</v>
      </c>
      <c r="K401" s="15">
        <f>G401/F401*100</f>
        <v>100</v>
      </c>
    </row>
    <row r="402" spans="1:11" ht="15" x14ac:dyDescent="0.25">
      <c r="A402" s="150"/>
      <c r="B402" s="135"/>
      <c r="C402" s="28" t="s">
        <v>19</v>
      </c>
      <c r="D402" s="17">
        <v>4318.8</v>
      </c>
      <c r="E402" s="17">
        <v>4318.8</v>
      </c>
      <c r="F402" s="17">
        <v>4318.8</v>
      </c>
      <c r="G402" s="17">
        <v>4318.8</v>
      </c>
      <c r="H402" s="17">
        <v>4318.8</v>
      </c>
      <c r="I402" s="19">
        <f>G402/D402*100</f>
        <v>100</v>
      </c>
      <c r="J402" s="19">
        <f>G402/E402*100</f>
        <v>100</v>
      </c>
      <c r="K402" s="19">
        <f>G402/F402*100</f>
        <v>100</v>
      </c>
    </row>
    <row r="403" spans="1:11" ht="60" x14ac:dyDescent="0.25">
      <c r="A403" s="150"/>
      <c r="B403" s="135"/>
      <c r="C403" s="29" t="s">
        <v>20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9">
        <v>0</v>
      </c>
      <c r="J403" s="19">
        <v>0</v>
      </c>
      <c r="K403" s="19">
        <v>0</v>
      </c>
    </row>
    <row r="404" spans="1:11" ht="30" x14ac:dyDescent="0.25">
      <c r="A404" s="150"/>
      <c r="B404" s="135"/>
      <c r="C404" s="28" t="s">
        <v>21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5">
        <v>0</v>
      </c>
      <c r="J404" s="15">
        <v>0</v>
      </c>
      <c r="K404" s="15">
        <v>0</v>
      </c>
    </row>
    <row r="405" spans="1:11" ht="60" x14ac:dyDescent="0.25">
      <c r="A405" s="150"/>
      <c r="B405" s="135"/>
      <c r="C405" s="29" t="s">
        <v>22</v>
      </c>
      <c r="D405" s="17">
        <f>D404</f>
        <v>0</v>
      </c>
      <c r="E405" s="17">
        <f>E404</f>
        <v>0</v>
      </c>
      <c r="F405" s="17">
        <f>F404</f>
        <v>0</v>
      </c>
      <c r="G405" s="17">
        <f>G404</f>
        <v>0</v>
      </c>
      <c r="H405" s="17">
        <f>H404</f>
        <v>0</v>
      </c>
      <c r="I405" s="15">
        <v>0</v>
      </c>
      <c r="J405" s="15">
        <v>0</v>
      </c>
      <c r="K405" s="15">
        <v>0</v>
      </c>
    </row>
    <row r="406" spans="1:11" ht="30" x14ac:dyDescent="0.25">
      <c r="A406" s="150"/>
      <c r="B406" s="135"/>
      <c r="C406" s="28" t="s">
        <v>23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</row>
    <row r="407" spans="1:11" ht="24.75" customHeight="1" x14ac:dyDescent="0.25">
      <c r="A407" s="151"/>
      <c r="B407" s="136"/>
      <c r="C407" s="28" t="s">
        <v>24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</row>
    <row r="408" spans="1:11" ht="24.75" customHeight="1" x14ac:dyDescent="0.25">
      <c r="A408" s="149" t="s">
        <v>84</v>
      </c>
      <c r="B408" s="134" t="s">
        <v>69</v>
      </c>
      <c r="C408" s="28" t="s">
        <v>18</v>
      </c>
      <c r="D408" s="17">
        <f>D409+D411+D413+D414</f>
        <v>8901.8000000000011</v>
      </c>
      <c r="E408" s="17">
        <f>E409+E411+E413+E414</f>
        <v>8901.8000000000011</v>
      </c>
      <c r="F408" s="17">
        <f>F409+F411+F413+F414</f>
        <v>8901.8000000000011</v>
      </c>
      <c r="G408" s="17">
        <f>G409+G411+G413+G414</f>
        <v>8901.8000000000011</v>
      </c>
      <c r="H408" s="17">
        <f>H409+H411+H413+H414</f>
        <v>8901.8000000000011</v>
      </c>
      <c r="I408" s="15">
        <f>G408/D408*100</f>
        <v>100</v>
      </c>
      <c r="J408" s="15">
        <f>G408/E408*100</f>
        <v>100</v>
      </c>
      <c r="K408" s="15">
        <f>G408/F408*100</f>
        <v>100</v>
      </c>
    </row>
    <row r="409" spans="1:11" ht="15" x14ac:dyDescent="0.25">
      <c r="A409" s="150"/>
      <c r="B409" s="135"/>
      <c r="C409" s="28" t="s">
        <v>19</v>
      </c>
      <c r="D409" s="17">
        <v>979.2</v>
      </c>
      <c r="E409" s="17">
        <v>979.2</v>
      </c>
      <c r="F409" s="17">
        <v>979.2</v>
      </c>
      <c r="G409" s="17">
        <v>979.2</v>
      </c>
      <c r="H409" s="17">
        <v>979.2</v>
      </c>
      <c r="I409" s="19">
        <f>G409/D409*100</f>
        <v>100</v>
      </c>
      <c r="J409" s="19">
        <f>G409/E409*100</f>
        <v>100</v>
      </c>
      <c r="K409" s="19">
        <f>G409/F409*100</f>
        <v>100</v>
      </c>
    </row>
    <row r="410" spans="1:11" ht="60" x14ac:dyDescent="0.25">
      <c r="A410" s="150"/>
      <c r="B410" s="135"/>
      <c r="C410" s="29" t="s">
        <v>20</v>
      </c>
      <c r="D410" s="17">
        <f>D409</f>
        <v>979.2</v>
      </c>
      <c r="E410" s="17">
        <f t="shared" ref="E410:H410" si="54">E409</f>
        <v>979.2</v>
      </c>
      <c r="F410" s="17">
        <f t="shared" si="54"/>
        <v>979.2</v>
      </c>
      <c r="G410" s="17">
        <f t="shared" si="54"/>
        <v>979.2</v>
      </c>
      <c r="H410" s="17">
        <f t="shared" si="54"/>
        <v>979.2</v>
      </c>
      <c r="I410" s="19">
        <f>G410/D410*100</f>
        <v>100</v>
      </c>
      <c r="J410" s="19">
        <f>G410/E410*100</f>
        <v>100</v>
      </c>
      <c r="K410" s="19">
        <f>G410/F410*100</f>
        <v>100</v>
      </c>
    </row>
    <row r="411" spans="1:11" ht="30" x14ac:dyDescent="0.25">
      <c r="A411" s="150"/>
      <c r="B411" s="135"/>
      <c r="C411" s="28" t="s">
        <v>21</v>
      </c>
      <c r="D411" s="17">
        <v>7922.6</v>
      </c>
      <c r="E411" s="17">
        <v>7922.6</v>
      </c>
      <c r="F411" s="17">
        <v>7922.6</v>
      </c>
      <c r="G411" s="17">
        <v>7922.6</v>
      </c>
      <c r="H411" s="17">
        <v>7922.6</v>
      </c>
      <c r="I411" s="19">
        <f>G411/D411*100</f>
        <v>100</v>
      </c>
      <c r="J411" s="19">
        <f>G411/E411*100</f>
        <v>100</v>
      </c>
      <c r="K411" s="19">
        <f>G411/F411*100</f>
        <v>100</v>
      </c>
    </row>
    <row r="412" spans="1:11" ht="60" x14ac:dyDescent="0.25">
      <c r="A412" s="150"/>
      <c r="B412" s="135"/>
      <c r="C412" s="29" t="s">
        <v>22</v>
      </c>
      <c r="D412" s="17">
        <f>D411</f>
        <v>7922.6</v>
      </c>
      <c r="E412" s="17">
        <f>E411</f>
        <v>7922.6</v>
      </c>
      <c r="F412" s="17">
        <f>F411</f>
        <v>7922.6</v>
      </c>
      <c r="G412" s="17">
        <f>G411</f>
        <v>7922.6</v>
      </c>
      <c r="H412" s="17">
        <f>H411</f>
        <v>7922.6</v>
      </c>
      <c r="I412" s="19">
        <f>G412/D412*100</f>
        <v>100</v>
      </c>
      <c r="J412" s="19">
        <f>G412/E412*100</f>
        <v>100</v>
      </c>
      <c r="K412" s="19">
        <f>G412/F412*100</f>
        <v>100</v>
      </c>
    </row>
    <row r="413" spans="1:11" ht="30" x14ac:dyDescent="0.25">
      <c r="A413" s="150"/>
      <c r="B413" s="135"/>
      <c r="C413" s="28" t="s">
        <v>23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</row>
    <row r="414" spans="1:11" ht="24.75" customHeight="1" x14ac:dyDescent="0.25">
      <c r="A414" s="151"/>
      <c r="B414" s="136"/>
      <c r="C414" s="28" t="s">
        <v>24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</row>
    <row r="415" spans="1:11" ht="24.75" customHeight="1" x14ac:dyDescent="0.25">
      <c r="A415" s="152" t="s">
        <v>85</v>
      </c>
      <c r="B415" s="134" t="s">
        <v>86</v>
      </c>
      <c r="C415" s="12" t="s">
        <v>18</v>
      </c>
      <c r="D415" s="14">
        <f>D416+D420+D421</f>
        <v>8936.5</v>
      </c>
      <c r="E415" s="14">
        <f>E416+E420+E421</f>
        <v>8936.5</v>
      </c>
      <c r="F415" s="14">
        <f>F416+F420+F421</f>
        <v>8936.5</v>
      </c>
      <c r="G415" s="14">
        <f>G416+G420+G421</f>
        <v>8936.5</v>
      </c>
      <c r="H415" s="14">
        <f>H416+H420+H421</f>
        <v>8936.5</v>
      </c>
      <c r="I415" s="15">
        <f>G415/D415*100</f>
        <v>100</v>
      </c>
      <c r="J415" s="15">
        <f>G415/E415*100</f>
        <v>100</v>
      </c>
      <c r="K415" s="15">
        <f>G415/F415*100</f>
        <v>100</v>
      </c>
    </row>
    <row r="416" spans="1:11" ht="24.75" customHeight="1" x14ac:dyDescent="0.25">
      <c r="A416" s="153"/>
      <c r="B416" s="135"/>
      <c r="C416" s="16" t="s">
        <v>19</v>
      </c>
      <c r="D416" s="17">
        <f>D423</f>
        <v>8936.5</v>
      </c>
      <c r="E416" s="17">
        <f t="shared" ref="E416:H416" si="55">E423</f>
        <v>8936.5</v>
      </c>
      <c r="F416" s="17">
        <f t="shared" si="55"/>
        <v>8936.5</v>
      </c>
      <c r="G416" s="17">
        <f t="shared" si="55"/>
        <v>8936.5</v>
      </c>
      <c r="H416" s="17">
        <f t="shared" si="55"/>
        <v>8936.5</v>
      </c>
      <c r="I416" s="19">
        <f>G416/D416*100</f>
        <v>100</v>
      </c>
      <c r="J416" s="19">
        <f>G416/E416*100</f>
        <v>100</v>
      </c>
      <c r="K416" s="19">
        <f>G416/F416*100</f>
        <v>100</v>
      </c>
    </row>
    <row r="417" spans="1:11" ht="24.75" customHeight="1" x14ac:dyDescent="0.25">
      <c r="A417" s="153"/>
      <c r="B417" s="135"/>
      <c r="C417" s="24" t="s">
        <v>20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</row>
    <row r="418" spans="1:11" ht="24.75" customHeight="1" x14ac:dyDescent="0.25">
      <c r="A418" s="153"/>
      <c r="B418" s="135"/>
      <c r="C418" s="16" t="s">
        <v>21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</row>
    <row r="419" spans="1:11" ht="24.75" customHeight="1" x14ac:dyDescent="0.25">
      <c r="A419" s="153"/>
      <c r="B419" s="135"/>
      <c r="C419" s="24" t="s">
        <v>22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</row>
    <row r="420" spans="1:11" ht="24.75" customHeight="1" x14ac:dyDescent="0.25">
      <c r="A420" s="153"/>
      <c r="B420" s="135"/>
      <c r="C420" s="16" t="s">
        <v>23</v>
      </c>
      <c r="D420" s="17">
        <f t="shared" ref="D420:H420" si="56">D427</f>
        <v>0</v>
      </c>
      <c r="E420" s="17">
        <f t="shared" si="56"/>
        <v>0</v>
      </c>
      <c r="F420" s="17">
        <f t="shared" si="56"/>
        <v>0</v>
      </c>
      <c r="G420" s="17">
        <f t="shared" si="56"/>
        <v>0</v>
      </c>
      <c r="H420" s="17">
        <f t="shared" si="56"/>
        <v>0</v>
      </c>
      <c r="I420" s="19">
        <v>0</v>
      </c>
      <c r="J420" s="19">
        <v>0</v>
      </c>
      <c r="K420" s="19">
        <v>0</v>
      </c>
    </row>
    <row r="421" spans="1:11" ht="24.75" customHeight="1" x14ac:dyDescent="0.25">
      <c r="A421" s="154"/>
      <c r="B421" s="136"/>
      <c r="C421" s="16" t="s">
        <v>24</v>
      </c>
      <c r="D421" s="17">
        <f>D449</f>
        <v>0</v>
      </c>
      <c r="E421" s="17">
        <f t="shared" ref="E421:H421" si="57">E449</f>
        <v>0</v>
      </c>
      <c r="F421" s="17">
        <f t="shared" si="57"/>
        <v>0</v>
      </c>
      <c r="G421" s="17">
        <f t="shared" si="57"/>
        <v>0</v>
      </c>
      <c r="H421" s="17">
        <f t="shared" si="57"/>
        <v>0</v>
      </c>
      <c r="I421" s="19">
        <v>0</v>
      </c>
      <c r="J421" s="19">
        <v>0</v>
      </c>
      <c r="K421" s="19">
        <v>0</v>
      </c>
    </row>
    <row r="422" spans="1:11" ht="24.75" customHeight="1" x14ac:dyDescent="0.25">
      <c r="A422" s="152" t="s">
        <v>87</v>
      </c>
      <c r="B422" s="134" t="s">
        <v>86</v>
      </c>
      <c r="C422" s="12" t="s">
        <v>18</v>
      </c>
      <c r="D422" s="14">
        <f>D423+D427+D428</f>
        <v>8936.5</v>
      </c>
      <c r="E422" s="14">
        <f>E423+E427+E428</f>
        <v>8936.5</v>
      </c>
      <c r="F422" s="14">
        <f>F423+F427+F428</f>
        <v>8936.5</v>
      </c>
      <c r="G422" s="14">
        <f>G423+G427+G428</f>
        <v>8936.5</v>
      </c>
      <c r="H422" s="14">
        <f>H423+H427+H428</f>
        <v>8936.5</v>
      </c>
      <c r="I422" s="15">
        <f>G422/D422*100</f>
        <v>100</v>
      </c>
      <c r="J422" s="15">
        <f>G422/E422*100</f>
        <v>100</v>
      </c>
      <c r="K422" s="15">
        <f>G422/F422*100</f>
        <v>100</v>
      </c>
    </row>
    <row r="423" spans="1:11" ht="15" x14ac:dyDescent="0.25">
      <c r="A423" s="153"/>
      <c r="B423" s="135"/>
      <c r="C423" s="16" t="s">
        <v>19</v>
      </c>
      <c r="D423" s="17">
        <f>D430+D437+D444</f>
        <v>8936.5</v>
      </c>
      <c r="E423" s="17">
        <f t="shared" ref="E423:H423" si="58">E430+E437+E444</f>
        <v>8936.5</v>
      </c>
      <c r="F423" s="17">
        <f t="shared" si="58"/>
        <v>8936.5</v>
      </c>
      <c r="G423" s="17">
        <f t="shared" si="58"/>
        <v>8936.5</v>
      </c>
      <c r="H423" s="17">
        <f t="shared" si="58"/>
        <v>8936.5</v>
      </c>
      <c r="I423" s="19">
        <f>G423/D423*100</f>
        <v>100</v>
      </c>
      <c r="J423" s="19">
        <f>G423/E423*100</f>
        <v>100</v>
      </c>
      <c r="K423" s="19">
        <f>G423/F423*100</f>
        <v>100</v>
      </c>
    </row>
    <row r="424" spans="1:11" ht="60" x14ac:dyDescent="0.25">
      <c r="A424" s="153"/>
      <c r="B424" s="135"/>
      <c r="C424" s="24" t="s">
        <v>20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</row>
    <row r="425" spans="1:11" ht="30" x14ac:dyDescent="0.25">
      <c r="A425" s="153"/>
      <c r="B425" s="135"/>
      <c r="C425" s="16" t="s">
        <v>21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</row>
    <row r="426" spans="1:11" ht="60" x14ac:dyDescent="0.25">
      <c r="A426" s="153"/>
      <c r="B426" s="135"/>
      <c r="C426" s="24" t="s">
        <v>22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</row>
    <row r="427" spans="1:11" ht="30" x14ac:dyDescent="0.25">
      <c r="A427" s="153"/>
      <c r="B427" s="135"/>
      <c r="C427" s="16" t="s">
        <v>23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</row>
    <row r="428" spans="1:11" ht="24.75" customHeight="1" x14ac:dyDescent="0.25">
      <c r="A428" s="154"/>
      <c r="B428" s="136"/>
      <c r="C428" s="16" t="s">
        <v>24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5">
        <v>0</v>
      </c>
      <c r="J428" s="15">
        <v>0</v>
      </c>
      <c r="K428" s="15">
        <v>0</v>
      </c>
    </row>
    <row r="429" spans="1:11" ht="15" x14ac:dyDescent="0.25">
      <c r="A429" s="149" t="s">
        <v>88</v>
      </c>
      <c r="B429" s="134" t="s">
        <v>86</v>
      </c>
      <c r="C429" s="12" t="s">
        <v>18</v>
      </c>
      <c r="D429" s="14">
        <f>D430+D434+D435</f>
        <v>8926.5</v>
      </c>
      <c r="E429" s="14">
        <f>E430+E434+E435</f>
        <v>8926.5</v>
      </c>
      <c r="F429" s="14">
        <f>F430+F434+F435</f>
        <v>8926.5</v>
      </c>
      <c r="G429" s="14">
        <f>G430+G434+G435</f>
        <v>8926.5</v>
      </c>
      <c r="H429" s="14">
        <f>H430+H434+H435</f>
        <v>8926.5</v>
      </c>
      <c r="I429" s="15">
        <f>G429/D429*100</f>
        <v>100</v>
      </c>
      <c r="J429" s="15">
        <f>G429/E429*100</f>
        <v>100</v>
      </c>
      <c r="K429" s="15">
        <f>G429/F429*100</f>
        <v>100</v>
      </c>
    </row>
    <row r="430" spans="1:11" ht="15" x14ac:dyDescent="0.25">
      <c r="A430" s="150"/>
      <c r="B430" s="135"/>
      <c r="C430" s="16" t="s">
        <v>19</v>
      </c>
      <c r="D430" s="17">
        <v>8926.5</v>
      </c>
      <c r="E430" s="17">
        <v>8926.5</v>
      </c>
      <c r="F430" s="17">
        <v>8926.5</v>
      </c>
      <c r="G430" s="17">
        <v>8926.5</v>
      </c>
      <c r="H430" s="17">
        <v>8926.5</v>
      </c>
      <c r="I430" s="19">
        <f>G430/D430*100</f>
        <v>100</v>
      </c>
      <c r="J430" s="19">
        <f>G430/E430*100</f>
        <v>100</v>
      </c>
      <c r="K430" s="19">
        <f>G430/F430*100</f>
        <v>100</v>
      </c>
    </row>
    <row r="431" spans="1:11" ht="60" x14ac:dyDescent="0.25">
      <c r="A431" s="150"/>
      <c r="B431" s="135"/>
      <c r="C431" s="24" t="s">
        <v>20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</row>
    <row r="432" spans="1:11" ht="30" x14ac:dyDescent="0.25">
      <c r="A432" s="150"/>
      <c r="B432" s="135"/>
      <c r="C432" s="16" t="s">
        <v>21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</row>
    <row r="433" spans="1:11" ht="60" x14ac:dyDescent="0.25">
      <c r="A433" s="150"/>
      <c r="B433" s="135"/>
      <c r="C433" s="24" t="s">
        <v>22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</row>
    <row r="434" spans="1:11" ht="30" x14ac:dyDescent="0.25">
      <c r="A434" s="150"/>
      <c r="B434" s="135"/>
      <c r="C434" s="16" t="s">
        <v>23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</row>
    <row r="435" spans="1:11" ht="24.75" customHeight="1" x14ac:dyDescent="0.25">
      <c r="A435" s="151"/>
      <c r="B435" s="136"/>
      <c r="C435" s="16" t="s">
        <v>24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</row>
    <row r="436" spans="1:11" ht="24.75" customHeight="1" x14ac:dyDescent="0.25">
      <c r="A436" s="149" t="s">
        <v>89</v>
      </c>
      <c r="B436" s="134" t="s">
        <v>86</v>
      </c>
      <c r="C436" s="16" t="s">
        <v>18</v>
      </c>
      <c r="D436" s="17">
        <f>D437+D441+D442</f>
        <v>10</v>
      </c>
      <c r="E436" s="17">
        <f>E437+E441+E442</f>
        <v>10</v>
      </c>
      <c r="F436" s="17">
        <f>F437+F441+F442</f>
        <v>10</v>
      </c>
      <c r="G436" s="17">
        <f>G437+G441+G442</f>
        <v>10</v>
      </c>
      <c r="H436" s="17">
        <f>H437+H441+H442</f>
        <v>10</v>
      </c>
      <c r="I436" s="15">
        <f>G436/D436*100</f>
        <v>100</v>
      </c>
      <c r="J436" s="15">
        <f>G436/E436*100</f>
        <v>100</v>
      </c>
      <c r="K436" s="15">
        <f>G436/F436*100</f>
        <v>100</v>
      </c>
    </row>
    <row r="437" spans="1:11" ht="15" x14ac:dyDescent="0.25">
      <c r="A437" s="150"/>
      <c r="B437" s="135"/>
      <c r="C437" s="16" t="s">
        <v>19</v>
      </c>
      <c r="D437" s="17">
        <v>10</v>
      </c>
      <c r="E437" s="17">
        <v>10</v>
      </c>
      <c r="F437" s="17">
        <v>10</v>
      </c>
      <c r="G437" s="17">
        <v>10</v>
      </c>
      <c r="H437" s="17">
        <v>10</v>
      </c>
      <c r="I437" s="19">
        <f>G437/D437*100</f>
        <v>100</v>
      </c>
      <c r="J437" s="19">
        <f>G437/E437*100</f>
        <v>100</v>
      </c>
      <c r="K437" s="19">
        <f>G437/F437*100</f>
        <v>100</v>
      </c>
    </row>
    <row r="438" spans="1:11" ht="24.75" customHeight="1" x14ac:dyDescent="0.25">
      <c r="A438" s="150"/>
      <c r="B438" s="135"/>
      <c r="C438" s="24" t="s">
        <v>20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</row>
    <row r="439" spans="1:11" ht="30" x14ac:dyDescent="0.25">
      <c r="A439" s="150"/>
      <c r="B439" s="135"/>
      <c r="C439" s="16" t="s">
        <v>21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</row>
    <row r="440" spans="1:11" ht="60" x14ac:dyDescent="0.25">
      <c r="A440" s="150"/>
      <c r="B440" s="135"/>
      <c r="C440" s="24" t="s">
        <v>22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</row>
    <row r="441" spans="1:11" ht="30" x14ac:dyDescent="0.25">
      <c r="A441" s="150"/>
      <c r="B441" s="135"/>
      <c r="C441" s="16" t="s">
        <v>23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</row>
    <row r="442" spans="1:11" ht="24.75" customHeight="1" x14ac:dyDescent="0.25">
      <c r="A442" s="151"/>
      <c r="B442" s="136"/>
      <c r="C442" s="16" t="s">
        <v>24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</row>
    <row r="443" spans="1:11" ht="24.75" customHeight="1" x14ac:dyDescent="0.25">
      <c r="A443" s="149" t="s">
        <v>90</v>
      </c>
      <c r="B443" s="134" t="s">
        <v>86</v>
      </c>
      <c r="C443" s="12" t="s">
        <v>18</v>
      </c>
      <c r="D443" s="14">
        <f>D444+D448+D449</f>
        <v>0</v>
      </c>
      <c r="E443" s="14">
        <f>E444+E448+E449</f>
        <v>0</v>
      </c>
      <c r="F443" s="14">
        <f>F444+F448+F449</f>
        <v>0</v>
      </c>
      <c r="G443" s="14">
        <f>G444+G448+G449</f>
        <v>0</v>
      </c>
      <c r="H443" s="14">
        <f>H444+H448+H449</f>
        <v>0</v>
      </c>
      <c r="I443" s="15">
        <v>0</v>
      </c>
      <c r="J443" s="15">
        <v>0</v>
      </c>
      <c r="K443" s="15">
        <v>0</v>
      </c>
    </row>
    <row r="444" spans="1:11" ht="24.75" customHeight="1" x14ac:dyDescent="0.25">
      <c r="A444" s="150"/>
      <c r="B444" s="135"/>
      <c r="C444" s="16" t="s">
        <v>19</v>
      </c>
      <c r="D444" s="17">
        <f>D451+D458+D465</f>
        <v>0</v>
      </c>
      <c r="E444" s="17">
        <f t="shared" ref="E444:H444" si="59">E451+E458+E465</f>
        <v>0</v>
      </c>
      <c r="F444" s="17">
        <f t="shared" si="59"/>
        <v>0</v>
      </c>
      <c r="G444" s="17">
        <f t="shared" si="59"/>
        <v>0</v>
      </c>
      <c r="H444" s="17">
        <f t="shared" si="59"/>
        <v>0</v>
      </c>
      <c r="I444" s="19">
        <v>0</v>
      </c>
      <c r="J444" s="19">
        <v>0</v>
      </c>
      <c r="K444" s="19">
        <v>0</v>
      </c>
    </row>
    <row r="445" spans="1:11" ht="60" x14ac:dyDescent="0.25">
      <c r="A445" s="150"/>
      <c r="B445" s="135"/>
      <c r="C445" s="24" t="s">
        <v>20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</row>
    <row r="446" spans="1:11" ht="30" x14ac:dyDescent="0.25">
      <c r="A446" s="150"/>
      <c r="B446" s="135"/>
      <c r="C446" s="16" t="s">
        <v>21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</row>
    <row r="447" spans="1:11" ht="60" x14ac:dyDescent="0.25">
      <c r="A447" s="150"/>
      <c r="B447" s="135"/>
      <c r="C447" s="24" t="s">
        <v>22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</row>
    <row r="448" spans="1:11" ht="30" x14ac:dyDescent="0.25">
      <c r="A448" s="150"/>
      <c r="B448" s="135"/>
      <c r="C448" s="16" t="s">
        <v>23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</row>
    <row r="449" spans="1:11" ht="24.75" customHeight="1" x14ac:dyDescent="0.25">
      <c r="A449" s="151"/>
      <c r="B449" s="136"/>
      <c r="C449" s="16" t="s">
        <v>24</v>
      </c>
      <c r="D449" s="17">
        <f>D456+D463+D470</f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</row>
    <row r="450" spans="1:11" ht="24.75" customHeight="1" x14ac:dyDescent="0.25">
      <c r="A450" s="149" t="s">
        <v>91</v>
      </c>
      <c r="B450" s="134" t="s">
        <v>86</v>
      </c>
      <c r="C450" s="12" t="s">
        <v>18</v>
      </c>
      <c r="D450" s="14">
        <f>D451+D455+D456</f>
        <v>0</v>
      </c>
      <c r="E450" s="14">
        <f>E451+E455+E456</f>
        <v>0</v>
      </c>
      <c r="F450" s="14">
        <f>F451+F455+F456</f>
        <v>0</v>
      </c>
      <c r="G450" s="14">
        <f>G451+G455+G456</f>
        <v>0</v>
      </c>
      <c r="H450" s="14">
        <f>H451+H455+H456</f>
        <v>0</v>
      </c>
      <c r="I450" s="15">
        <v>0</v>
      </c>
      <c r="J450" s="15">
        <v>0</v>
      </c>
      <c r="K450" s="15">
        <v>0</v>
      </c>
    </row>
    <row r="451" spans="1:11" ht="15" x14ac:dyDescent="0.25">
      <c r="A451" s="150"/>
      <c r="B451" s="135"/>
      <c r="C451" s="16" t="s">
        <v>19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9">
        <v>0</v>
      </c>
      <c r="J451" s="19">
        <v>0</v>
      </c>
      <c r="K451" s="19">
        <v>0</v>
      </c>
    </row>
    <row r="452" spans="1:11" ht="24.75" customHeight="1" x14ac:dyDescent="0.25">
      <c r="A452" s="150"/>
      <c r="B452" s="135"/>
      <c r="C452" s="24" t="s">
        <v>20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</row>
    <row r="453" spans="1:11" ht="30" x14ac:dyDescent="0.25">
      <c r="A453" s="150"/>
      <c r="B453" s="135"/>
      <c r="C453" s="16" t="s">
        <v>21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</row>
    <row r="454" spans="1:11" ht="60" x14ac:dyDescent="0.25">
      <c r="A454" s="150"/>
      <c r="B454" s="135"/>
      <c r="C454" s="24" t="s">
        <v>22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</row>
    <row r="455" spans="1:11" ht="30" x14ac:dyDescent="0.25">
      <c r="A455" s="150"/>
      <c r="B455" s="135"/>
      <c r="C455" s="16" t="s">
        <v>23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</row>
    <row r="456" spans="1:11" ht="24.75" customHeight="1" x14ac:dyDescent="0.25">
      <c r="A456" s="151"/>
      <c r="B456" s="136"/>
      <c r="C456" s="16" t="s">
        <v>24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</row>
    <row r="457" spans="1:11" ht="24.75" customHeight="1" x14ac:dyDescent="0.25">
      <c r="A457" s="149" t="s">
        <v>92</v>
      </c>
      <c r="B457" s="134" t="s">
        <v>86</v>
      </c>
      <c r="C457" s="12" t="s">
        <v>18</v>
      </c>
      <c r="D457" s="14">
        <f>D458+D462+D463</f>
        <v>0</v>
      </c>
      <c r="E457" s="14">
        <f>E458+E462+E463</f>
        <v>0</v>
      </c>
      <c r="F457" s="14">
        <f>F458+F462+F463</f>
        <v>0</v>
      </c>
      <c r="G457" s="14">
        <f>G458+G462+G463</f>
        <v>0</v>
      </c>
      <c r="H457" s="14">
        <f>H458+H462+H463</f>
        <v>0</v>
      </c>
      <c r="I457" s="15">
        <v>0</v>
      </c>
      <c r="J457" s="15">
        <v>0</v>
      </c>
      <c r="K457" s="15">
        <v>0</v>
      </c>
    </row>
    <row r="458" spans="1:11" ht="15" x14ac:dyDescent="0.25">
      <c r="A458" s="150"/>
      <c r="B458" s="135"/>
      <c r="C458" s="16" t="s">
        <v>19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9">
        <v>0</v>
      </c>
      <c r="J458" s="19">
        <v>0</v>
      </c>
      <c r="K458" s="19">
        <v>0</v>
      </c>
    </row>
    <row r="459" spans="1:11" ht="60" x14ac:dyDescent="0.25">
      <c r="A459" s="150"/>
      <c r="B459" s="135"/>
      <c r="C459" s="24" t="s">
        <v>20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</row>
    <row r="460" spans="1:11" ht="30" x14ac:dyDescent="0.25">
      <c r="A460" s="150"/>
      <c r="B460" s="135"/>
      <c r="C460" s="16" t="s">
        <v>21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</row>
    <row r="461" spans="1:11" ht="60" x14ac:dyDescent="0.25">
      <c r="A461" s="150"/>
      <c r="B461" s="135"/>
      <c r="C461" s="24" t="s">
        <v>22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</row>
    <row r="462" spans="1:11" ht="30" x14ac:dyDescent="0.25">
      <c r="A462" s="150"/>
      <c r="B462" s="135"/>
      <c r="C462" s="16" t="s">
        <v>23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</row>
    <row r="463" spans="1:11" ht="24.75" customHeight="1" x14ac:dyDescent="0.25">
      <c r="A463" s="151"/>
      <c r="B463" s="136"/>
      <c r="C463" s="16" t="s">
        <v>24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</row>
    <row r="464" spans="1:11" ht="24.75" customHeight="1" x14ac:dyDescent="0.25">
      <c r="A464" s="149" t="s">
        <v>93</v>
      </c>
      <c r="B464" s="133"/>
      <c r="C464" s="12" t="s">
        <v>18</v>
      </c>
      <c r="D464" s="14">
        <f>D465+D469+D470</f>
        <v>0</v>
      </c>
      <c r="E464" s="14">
        <f>E465+E469+E470</f>
        <v>0</v>
      </c>
      <c r="F464" s="14">
        <f>F465+F469+F470</f>
        <v>0</v>
      </c>
      <c r="G464" s="14">
        <f>G465+G469+G470</f>
        <v>0</v>
      </c>
      <c r="H464" s="14">
        <f>H465+H469+H470</f>
        <v>0</v>
      </c>
      <c r="I464" s="15">
        <v>0</v>
      </c>
      <c r="J464" s="15">
        <v>0</v>
      </c>
      <c r="K464" s="15">
        <v>0</v>
      </c>
    </row>
    <row r="465" spans="1:11" ht="15" x14ac:dyDescent="0.25">
      <c r="A465" s="150"/>
      <c r="B465" s="131"/>
      <c r="C465" s="16" t="s">
        <v>19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9">
        <v>0</v>
      </c>
      <c r="J465" s="19">
        <v>0</v>
      </c>
      <c r="K465" s="19">
        <v>0</v>
      </c>
    </row>
    <row r="466" spans="1:11" ht="60" x14ac:dyDescent="0.25">
      <c r="A466" s="150"/>
      <c r="B466" s="131"/>
      <c r="C466" s="24" t="s">
        <v>20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</row>
    <row r="467" spans="1:11" ht="30" x14ac:dyDescent="0.25">
      <c r="A467" s="150"/>
      <c r="B467" s="131"/>
      <c r="C467" s="16" t="s">
        <v>21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</row>
    <row r="468" spans="1:11" ht="60" x14ac:dyDescent="0.25">
      <c r="A468" s="150"/>
      <c r="B468" s="131"/>
      <c r="C468" s="24" t="s">
        <v>22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</row>
    <row r="469" spans="1:11" ht="30" x14ac:dyDescent="0.25">
      <c r="A469" s="150"/>
      <c r="B469" s="131"/>
      <c r="C469" s="16" t="s">
        <v>23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</row>
    <row r="470" spans="1:11" ht="24.75" customHeight="1" x14ac:dyDescent="0.25">
      <c r="A470" s="151"/>
      <c r="B470" s="132"/>
      <c r="C470" s="16" t="s">
        <v>24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</row>
    <row r="471" spans="1:11" ht="24.75" customHeight="1" x14ac:dyDescent="0.25">
      <c r="A471" s="152" t="s">
        <v>94</v>
      </c>
      <c r="B471" s="134" t="s">
        <v>49</v>
      </c>
      <c r="C471" s="12" t="s">
        <v>18</v>
      </c>
      <c r="D471" s="14">
        <f>D472+D474+D476+D477</f>
        <v>37137.800000000003</v>
      </c>
      <c r="E471" s="14">
        <f>E472+E474+E476+E477</f>
        <v>37137.800000000003</v>
      </c>
      <c r="F471" s="14">
        <f>F472+F474+F476+F477</f>
        <v>37137.800000000003</v>
      </c>
      <c r="G471" s="14">
        <f>G472+G474+G476+G477</f>
        <v>37137.800000000003</v>
      </c>
      <c r="H471" s="14">
        <f>H472+H474+H476+H477</f>
        <v>37137.800000000003</v>
      </c>
      <c r="I471" s="15">
        <f>G471/D471*100</f>
        <v>100</v>
      </c>
      <c r="J471" s="15">
        <f>G471/E471*100</f>
        <v>100</v>
      </c>
      <c r="K471" s="15">
        <f>G471/F471*100</f>
        <v>100</v>
      </c>
    </row>
    <row r="472" spans="1:11" ht="15" x14ac:dyDescent="0.25">
      <c r="A472" s="153"/>
      <c r="B472" s="135"/>
      <c r="C472" s="16" t="s">
        <v>19</v>
      </c>
      <c r="D472" s="17">
        <f>D479+D521+D563+D577+D612+D619+D633+D626+D647</f>
        <v>37137.800000000003</v>
      </c>
      <c r="E472" s="17">
        <f>E479+E521+E563+E577+E612+E619+E633+E626+E647</f>
        <v>37137.800000000003</v>
      </c>
      <c r="F472" s="17">
        <f>F479+F521+F563+F577+F612+F619+F633+F626+F647</f>
        <v>37137.800000000003</v>
      </c>
      <c r="G472" s="17">
        <f>G479+G521+G563+G577+G612+G619+G633+G626+G647</f>
        <v>37137.800000000003</v>
      </c>
      <c r="H472" s="17">
        <f>H479+H521+H563+H577+H612+H619+H633+H626+H647</f>
        <v>37137.800000000003</v>
      </c>
      <c r="I472" s="19">
        <f>G472/D472*100</f>
        <v>100</v>
      </c>
      <c r="J472" s="19">
        <f>G472/E472*100</f>
        <v>100</v>
      </c>
      <c r="K472" s="19">
        <f>G472/F472*100</f>
        <v>100</v>
      </c>
    </row>
    <row r="473" spans="1:11" ht="60" x14ac:dyDescent="0.25">
      <c r="A473" s="153"/>
      <c r="B473" s="135"/>
      <c r="C473" s="24" t="s">
        <v>20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9">
        <v>0</v>
      </c>
      <c r="J473" s="19">
        <v>0</v>
      </c>
      <c r="K473" s="19">
        <v>0</v>
      </c>
    </row>
    <row r="474" spans="1:11" ht="30" x14ac:dyDescent="0.25">
      <c r="A474" s="153"/>
      <c r="B474" s="135"/>
      <c r="C474" s="16" t="s">
        <v>21</v>
      </c>
      <c r="D474" s="17">
        <f>D481+D523+D565+D579+D614</f>
        <v>0</v>
      </c>
      <c r="E474" s="17">
        <f>E481+E523+E565+E579+E614</f>
        <v>0</v>
      </c>
      <c r="F474" s="17">
        <f>F481+F523+F565+F579+F614</f>
        <v>0</v>
      </c>
      <c r="G474" s="17">
        <f>G481+G523+G565+G579+G614</f>
        <v>0</v>
      </c>
      <c r="H474" s="17">
        <f>H481+H523+H565+H579+H614</f>
        <v>0</v>
      </c>
      <c r="I474" s="19">
        <v>0</v>
      </c>
      <c r="J474" s="19">
        <v>0</v>
      </c>
      <c r="K474" s="19">
        <v>0</v>
      </c>
    </row>
    <row r="475" spans="1:11" ht="60" x14ac:dyDescent="0.25">
      <c r="A475" s="153"/>
      <c r="B475" s="135"/>
      <c r="C475" s="24" t="s">
        <v>22</v>
      </c>
      <c r="D475" s="17">
        <f>D474</f>
        <v>0</v>
      </c>
      <c r="E475" s="17">
        <f t="shared" ref="E475:H475" si="60">E474</f>
        <v>0</v>
      </c>
      <c r="F475" s="17">
        <f t="shared" si="60"/>
        <v>0</v>
      </c>
      <c r="G475" s="17">
        <f t="shared" si="60"/>
        <v>0</v>
      </c>
      <c r="H475" s="17">
        <f t="shared" si="60"/>
        <v>0</v>
      </c>
      <c r="I475" s="19">
        <v>0</v>
      </c>
      <c r="J475" s="19">
        <v>0</v>
      </c>
      <c r="K475" s="19">
        <v>0</v>
      </c>
    </row>
    <row r="476" spans="1:11" ht="30" x14ac:dyDescent="0.25">
      <c r="A476" s="153"/>
      <c r="B476" s="135"/>
      <c r="C476" s="16" t="s">
        <v>23</v>
      </c>
      <c r="D476" s="17">
        <f>D483+D525+D567+D581+D616</f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f t="shared" ref="I476:K477" si="61">I483+I525+I567+I581+I616</f>
        <v>0</v>
      </c>
      <c r="J476" s="17">
        <f t="shared" si="61"/>
        <v>0</v>
      </c>
      <c r="K476" s="17">
        <f t="shared" si="61"/>
        <v>0</v>
      </c>
    </row>
    <row r="477" spans="1:11" ht="24.75" customHeight="1" x14ac:dyDescent="0.25">
      <c r="A477" s="154"/>
      <c r="B477" s="136"/>
      <c r="C477" s="16" t="s">
        <v>24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f t="shared" si="61"/>
        <v>0</v>
      </c>
      <c r="J477" s="17">
        <f t="shared" si="61"/>
        <v>0</v>
      </c>
      <c r="K477" s="17">
        <f t="shared" si="61"/>
        <v>0</v>
      </c>
    </row>
    <row r="478" spans="1:11" ht="24.75" customHeight="1" x14ac:dyDescent="0.25">
      <c r="A478" s="152" t="s">
        <v>95</v>
      </c>
      <c r="B478" s="134" t="s">
        <v>49</v>
      </c>
      <c r="C478" s="12" t="s">
        <v>18</v>
      </c>
      <c r="D478" s="14">
        <f>D479+D481+D483+D484</f>
        <v>4814.5</v>
      </c>
      <c r="E478" s="14">
        <f>E479+E481+E483+E484</f>
        <v>4814.5</v>
      </c>
      <c r="F478" s="14">
        <f>F479+F481+F483+F484</f>
        <v>4814.5</v>
      </c>
      <c r="G478" s="14">
        <f>G479+G481+G483+G484</f>
        <v>4814.5</v>
      </c>
      <c r="H478" s="14">
        <f>H479+H481+H483+H484</f>
        <v>4814.5</v>
      </c>
      <c r="I478" s="15">
        <f>G478/D478*100</f>
        <v>100</v>
      </c>
      <c r="J478" s="15">
        <f>G478/E478*100</f>
        <v>100</v>
      </c>
      <c r="K478" s="15">
        <f>G478/F478*100</f>
        <v>100</v>
      </c>
    </row>
    <row r="479" spans="1:11" ht="15" x14ac:dyDescent="0.25">
      <c r="A479" s="153"/>
      <c r="B479" s="135"/>
      <c r="C479" s="16" t="s">
        <v>19</v>
      </c>
      <c r="D479" s="17">
        <f>D486+D493+D500+D507+D514</f>
        <v>4814.5</v>
      </c>
      <c r="E479" s="17">
        <f>E486+E493+E500+E507+E514</f>
        <v>4814.5</v>
      </c>
      <c r="F479" s="17">
        <f>F486+F493+F500+F507+F514</f>
        <v>4814.5</v>
      </c>
      <c r="G479" s="17">
        <f>G486+G493+G500+G507+G514</f>
        <v>4814.5</v>
      </c>
      <c r="H479" s="17">
        <f>H486+H493+H500+H507+H514</f>
        <v>4814.5</v>
      </c>
      <c r="I479" s="19">
        <f>G479/D479*100</f>
        <v>100</v>
      </c>
      <c r="J479" s="19">
        <f>G479/E479*100</f>
        <v>100</v>
      </c>
      <c r="K479" s="19">
        <f>G479/F479*100</f>
        <v>100</v>
      </c>
    </row>
    <row r="480" spans="1:11" ht="60" x14ac:dyDescent="0.25">
      <c r="A480" s="153"/>
      <c r="B480" s="135"/>
      <c r="C480" s="24" t="s">
        <v>20</v>
      </c>
      <c r="D480" s="17">
        <f t="shared" ref="D480:K481" si="62">D487+D494</f>
        <v>0</v>
      </c>
      <c r="E480" s="17">
        <f t="shared" si="62"/>
        <v>0</v>
      </c>
      <c r="F480" s="17">
        <f t="shared" si="62"/>
        <v>0</v>
      </c>
      <c r="G480" s="17">
        <f t="shared" si="62"/>
        <v>0</v>
      </c>
      <c r="H480" s="17">
        <f t="shared" si="62"/>
        <v>0</v>
      </c>
      <c r="I480" s="17">
        <f t="shared" si="62"/>
        <v>0</v>
      </c>
      <c r="J480" s="17">
        <f t="shared" si="62"/>
        <v>0</v>
      </c>
      <c r="K480" s="17">
        <f t="shared" si="62"/>
        <v>0</v>
      </c>
    </row>
    <row r="481" spans="1:11" ht="30" x14ac:dyDescent="0.25">
      <c r="A481" s="153"/>
      <c r="B481" s="135"/>
      <c r="C481" s="16" t="s">
        <v>21</v>
      </c>
      <c r="D481" s="17">
        <f t="shared" si="62"/>
        <v>0</v>
      </c>
      <c r="E481" s="17">
        <f t="shared" si="62"/>
        <v>0</v>
      </c>
      <c r="F481" s="17">
        <f t="shared" si="62"/>
        <v>0</v>
      </c>
      <c r="G481" s="17">
        <f t="shared" si="62"/>
        <v>0</v>
      </c>
      <c r="H481" s="17">
        <f t="shared" si="62"/>
        <v>0</v>
      </c>
      <c r="I481" s="17">
        <f t="shared" si="62"/>
        <v>0</v>
      </c>
      <c r="J481" s="17">
        <f t="shared" si="62"/>
        <v>0</v>
      </c>
      <c r="K481" s="17">
        <f t="shared" si="62"/>
        <v>0</v>
      </c>
    </row>
    <row r="482" spans="1:11" ht="60" x14ac:dyDescent="0.25">
      <c r="A482" s="153"/>
      <c r="B482" s="135"/>
      <c r="C482" s="24" t="s">
        <v>22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</row>
    <row r="483" spans="1:11" ht="30" x14ac:dyDescent="0.25">
      <c r="A483" s="153"/>
      <c r="B483" s="135"/>
      <c r="C483" s="16" t="s">
        <v>23</v>
      </c>
      <c r="D483" s="17">
        <f t="shared" ref="D483:K484" si="63">D490+D497</f>
        <v>0</v>
      </c>
      <c r="E483" s="17">
        <f t="shared" si="63"/>
        <v>0</v>
      </c>
      <c r="F483" s="17">
        <f t="shared" si="63"/>
        <v>0</v>
      </c>
      <c r="G483" s="17">
        <f t="shared" si="63"/>
        <v>0</v>
      </c>
      <c r="H483" s="17">
        <f t="shared" si="63"/>
        <v>0</v>
      </c>
      <c r="I483" s="17">
        <f t="shared" si="63"/>
        <v>0</v>
      </c>
      <c r="J483" s="17">
        <f t="shared" si="63"/>
        <v>0</v>
      </c>
      <c r="K483" s="17">
        <f t="shared" si="63"/>
        <v>0</v>
      </c>
    </row>
    <row r="484" spans="1:11" ht="24.75" customHeight="1" x14ac:dyDescent="0.25">
      <c r="A484" s="154"/>
      <c r="B484" s="136"/>
      <c r="C484" s="16" t="s">
        <v>24</v>
      </c>
      <c r="D484" s="17">
        <f t="shared" si="63"/>
        <v>0</v>
      </c>
      <c r="E484" s="17">
        <f t="shared" si="63"/>
        <v>0</v>
      </c>
      <c r="F484" s="17">
        <f t="shared" si="63"/>
        <v>0</v>
      </c>
      <c r="G484" s="17">
        <f t="shared" si="63"/>
        <v>0</v>
      </c>
      <c r="H484" s="17">
        <f t="shared" si="63"/>
        <v>0</v>
      </c>
      <c r="I484" s="17">
        <f t="shared" si="63"/>
        <v>0</v>
      </c>
      <c r="J484" s="17">
        <f t="shared" si="63"/>
        <v>0</v>
      </c>
      <c r="K484" s="17">
        <f t="shared" si="63"/>
        <v>0</v>
      </c>
    </row>
    <row r="485" spans="1:11" ht="24.75" customHeight="1" x14ac:dyDescent="0.25">
      <c r="A485" s="146" t="s">
        <v>96</v>
      </c>
      <c r="B485" s="134" t="s">
        <v>49</v>
      </c>
      <c r="C485" s="12" t="s">
        <v>18</v>
      </c>
      <c r="D485" s="14">
        <f>D486+D488+D490+D491</f>
        <v>595.1</v>
      </c>
      <c r="E485" s="14">
        <f>E486+E488+E490+E491</f>
        <v>595.1</v>
      </c>
      <c r="F485" s="14">
        <f>F486+F488+F490+F491</f>
        <v>595.1</v>
      </c>
      <c r="G485" s="14">
        <f>G486+G488+G490+G491</f>
        <v>595.1</v>
      </c>
      <c r="H485" s="14">
        <f>H486+H488+H490+H491</f>
        <v>595.1</v>
      </c>
      <c r="I485" s="15">
        <f>G485/D485*100</f>
        <v>100</v>
      </c>
      <c r="J485" s="15">
        <f>G485/E485*100</f>
        <v>100</v>
      </c>
      <c r="K485" s="15">
        <f>G485/F485*100</f>
        <v>100</v>
      </c>
    </row>
    <row r="486" spans="1:11" ht="15" x14ac:dyDescent="0.25">
      <c r="A486" s="147"/>
      <c r="B486" s="135"/>
      <c r="C486" s="16" t="s">
        <v>19</v>
      </c>
      <c r="D486" s="17">
        <v>595.1</v>
      </c>
      <c r="E486" s="17">
        <v>595.1</v>
      </c>
      <c r="F486" s="17">
        <v>595.1</v>
      </c>
      <c r="G486" s="17">
        <v>595.1</v>
      </c>
      <c r="H486" s="17">
        <v>595.1</v>
      </c>
      <c r="I486" s="19">
        <f>G486/D486*100</f>
        <v>100</v>
      </c>
      <c r="J486" s="19">
        <f>G486/E486*100</f>
        <v>100</v>
      </c>
      <c r="K486" s="19">
        <f>G486/F486*100</f>
        <v>100</v>
      </c>
    </row>
    <row r="487" spans="1:11" ht="60" x14ac:dyDescent="0.25">
      <c r="A487" s="147"/>
      <c r="B487" s="135"/>
      <c r="C487" s="24" t="s">
        <v>20</v>
      </c>
      <c r="D487" s="17">
        <v>0</v>
      </c>
      <c r="E487" s="17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</row>
    <row r="488" spans="1:11" ht="30" x14ac:dyDescent="0.25">
      <c r="A488" s="147"/>
      <c r="B488" s="135"/>
      <c r="C488" s="16" t="s">
        <v>21</v>
      </c>
      <c r="D488" s="17">
        <v>0</v>
      </c>
      <c r="E488" s="17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</row>
    <row r="489" spans="1:11" ht="60" x14ac:dyDescent="0.25">
      <c r="A489" s="147"/>
      <c r="B489" s="135"/>
      <c r="C489" s="24" t="s">
        <v>22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</row>
    <row r="490" spans="1:11" ht="30" x14ac:dyDescent="0.25">
      <c r="A490" s="147"/>
      <c r="B490" s="135"/>
      <c r="C490" s="16" t="s">
        <v>23</v>
      </c>
      <c r="D490" s="17">
        <v>0</v>
      </c>
      <c r="E490" s="17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</row>
    <row r="491" spans="1:11" ht="24.75" customHeight="1" x14ac:dyDescent="0.25">
      <c r="A491" s="148"/>
      <c r="B491" s="136"/>
      <c r="C491" s="16" t="s">
        <v>24</v>
      </c>
      <c r="D491" s="17">
        <v>0</v>
      </c>
      <c r="E491" s="17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</row>
    <row r="492" spans="1:11" ht="24.75" customHeight="1" x14ac:dyDescent="0.25">
      <c r="A492" s="146" t="s">
        <v>97</v>
      </c>
      <c r="B492" s="134" t="s">
        <v>49</v>
      </c>
      <c r="C492" s="12" t="s">
        <v>18</v>
      </c>
      <c r="D492" s="14">
        <f>D493+D495+D497+D498</f>
        <v>1631.5</v>
      </c>
      <c r="E492" s="14">
        <f>E493+E495+E497+E498</f>
        <v>1631.5</v>
      </c>
      <c r="F492" s="14">
        <f>F493+F495+F497+F498</f>
        <v>1631.5</v>
      </c>
      <c r="G492" s="14">
        <f>G493+G495+G497+G498</f>
        <v>1631.5</v>
      </c>
      <c r="H492" s="14">
        <f>H493+H495+H497+H498</f>
        <v>1631.5</v>
      </c>
      <c r="I492" s="15">
        <f>G492/D492*100</f>
        <v>100</v>
      </c>
      <c r="J492" s="15">
        <f>G492/E492*100</f>
        <v>100</v>
      </c>
      <c r="K492" s="15">
        <f>G492/F492*100</f>
        <v>100</v>
      </c>
    </row>
    <row r="493" spans="1:11" ht="15" x14ac:dyDescent="0.25">
      <c r="A493" s="147"/>
      <c r="B493" s="135"/>
      <c r="C493" s="16" t="s">
        <v>19</v>
      </c>
      <c r="D493" s="17">
        <v>1631.5</v>
      </c>
      <c r="E493" s="17">
        <v>1631.5</v>
      </c>
      <c r="F493" s="17">
        <v>1631.5</v>
      </c>
      <c r="G493" s="19">
        <v>1631.5</v>
      </c>
      <c r="H493" s="19">
        <v>1631.5</v>
      </c>
      <c r="I493" s="19">
        <f>G493/D493*100</f>
        <v>100</v>
      </c>
      <c r="J493" s="19">
        <f>G493/E493*100</f>
        <v>100</v>
      </c>
      <c r="K493" s="19">
        <f>G493/F493*100</f>
        <v>100</v>
      </c>
    </row>
    <row r="494" spans="1:11" ht="60" x14ac:dyDescent="0.25">
      <c r="A494" s="147"/>
      <c r="B494" s="135"/>
      <c r="C494" s="24" t="s">
        <v>20</v>
      </c>
      <c r="D494" s="17">
        <v>0</v>
      </c>
      <c r="E494" s="17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</row>
    <row r="495" spans="1:11" ht="30" x14ac:dyDescent="0.25">
      <c r="A495" s="147"/>
      <c r="B495" s="135"/>
      <c r="C495" s="16" t="s">
        <v>21</v>
      </c>
      <c r="D495" s="17">
        <v>0</v>
      </c>
      <c r="E495" s="17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</row>
    <row r="496" spans="1:11" ht="60" x14ac:dyDescent="0.25">
      <c r="A496" s="147"/>
      <c r="B496" s="135"/>
      <c r="C496" s="24" t="s">
        <v>22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</row>
    <row r="497" spans="1:11" ht="30" x14ac:dyDescent="0.25">
      <c r="A497" s="147"/>
      <c r="B497" s="135"/>
      <c r="C497" s="16" t="s">
        <v>23</v>
      </c>
      <c r="D497" s="17">
        <v>0</v>
      </c>
      <c r="E497" s="17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</row>
    <row r="498" spans="1:11" ht="24.75" customHeight="1" x14ac:dyDescent="0.25">
      <c r="A498" s="148"/>
      <c r="B498" s="136"/>
      <c r="C498" s="16" t="s">
        <v>24</v>
      </c>
      <c r="D498" s="17">
        <v>0</v>
      </c>
      <c r="E498" s="17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</row>
    <row r="499" spans="1:11" ht="24.75" customHeight="1" x14ac:dyDescent="0.25">
      <c r="A499" s="149" t="s">
        <v>98</v>
      </c>
      <c r="B499" s="134" t="s">
        <v>49</v>
      </c>
      <c r="C499" s="12" t="s">
        <v>18</v>
      </c>
      <c r="D499" s="14">
        <f>D500+D502+D504+D505</f>
        <v>50</v>
      </c>
      <c r="E499" s="14">
        <f>E500+E502+E504+E505</f>
        <v>50</v>
      </c>
      <c r="F499" s="14">
        <f>F500+F502+F504+F505</f>
        <v>50</v>
      </c>
      <c r="G499" s="14">
        <f>G500+G502+G504+G505</f>
        <v>50</v>
      </c>
      <c r="H499" s="14">
        <f>H500+H502+H504+H505</f>
        <v>50</v>
      </c>
      <c r="I499" s="15">
        <f>G499/D499*100</f>
        <v>100</v>
      </c>
      <c r="J499" s="15">
        <f t="shared" ref="J499:J500" si="64">H499/E499*100</f>
        <v>100</v>
      </c>
      <c r="K499" s="15">
        <f>G499/F499*100</f>
        <v>100</v>
      </c>
    </row>
    <row r="500" spans="1:11" ht="15" x14ac:dyDescent="0.25">
      <c r="A500" s="150"/>
      <c r="B500" s="135"/>
      <c r="C500" s="16" t="s">
        <v>19</v>
      </c>
      <c r="D500" s="17">
        <v>50</v>
      </c>
      <c r="E500" s="17">
        <v>50</v>
      </c>
      <c r="F500" s="17">
        <v>50</v>
      </c>
      <c r="G500" s="19">
        <v>50</v>
      </c>
      <c r="H500" s="19">
        <v>50</v>
      </c>
      <c r="I500" s="19">
        <f>G500/D500*100</f>
        <v>100</v>
      </c>
      <c r="J500" s="19">
        <f t="shared" si="64"/>
        <v>100</v>
      </c>
      <c r="K500" s="19">
        <f>G500/F500*100</f>
        <v>100</v>
      </c>
    </row>
    <row r="501" spans="1:11" ht="60" x14ac:dyDescent="0.25">
      <c r="A501" s="150"/>
      <c r="B501" s="135"/>
      <c r="C501" s="24" t="s">
        <v>20</v>
      </c>
      <c r="D501" s="17">
        <v>0</v>
      </c>
      <c r="E501" s="17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</row>
    <row r="502" spans="1:11" ht="30" x14ac:dyDescent="0.25">
      <c r="A502" s="150"/>
      <c r="B502" s="135"/>
      <c r="C502" s="16" t="s">
        <v>21</v>
      </c>
      <c r="D502" s="17">
        <v>0</v>
      </c>
      <c r="E502" s="17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</row>
    <row r="503" spans="1:11" ht="60" x14ac:dyDescent="0.25">
      <c r="A503" s="150"/>
      <c r="B503" s="135"/>
      <c r="C503" s="24" t="s">
        <v>22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</row>
    <row r="504" spans="1:11" ht="30" x14ac:dyDescent="0.25">
      <c r="A504" s="150"/>
      <c r="B504" s="135"/>
      <c r="C504" s="16" t="s">
        <v>23</v>
      </c>
      <c r="D504" s="17">
        <v>0</v>
      </c>
      <c r="E504" s="17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</row>
    <row r="505" spans="1:11" ht="24.75" customHeight="1" x14ac:dyDescent="0.25">
      <c r="A505" s="151"/>
      <c r="B505" s="136"/>
      <c r="C505" s="16" t="s">
        <v>24</v>
      </c>
      <c r="D505" s="17">
        <v>0</v>
      </c>
      <c r="E505" s="17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</row>
    <row r="506" spans="1:11" ht="24.75" customHeight="1" x14ac:dyDescent="0.25">
      <c r="A506" s="149" t="s">
        <v>99</v>
      </c>
      <c r="B506" s="134" t="s">
        <v>49</v>
      </c>
      <c r="C506" s="12" t="s">
        <v>18</v>
      </c>
      <c r="D506" s="14">
        <f>D507+D509+D511+D512</f>
        <v>2189.6</v>
      </c>
      <c r="E506" s="14">
        <f>E507+E509+E511+E512</f>
        <v>2189.6</v>
      </c>
      <c r="F506" s="14">
        <f>F507+F509+F511+F512</f>
        <v>2189.6</v>
      </c>
      <c r="G506" s="14">
        <f>G507+G509+G511+G512</f>
        <v>2189.6</v>
      </c>
      <c r="H506" s="14">
        <f>H507+H509+H511+H512</f>
        <v>2189.6</v>
      </c>
      <c r="I506" s="15">
        <f>G506/D506*100</f>
        <v>100</v>
      </c>
      <c r="J506" s="15">
        <f>G506/E506*100</f>
        <v>100</v>
      </c>
      <c r="K506" s="15">
        <f>G506/F506*100</f>
        <v>100</v>
      </c>
    </row>
    <row r="507" spans="1:11" ht="15" x14ac:dyDescent="0.25">
      <c r="A507" s="150"/>
      <c r="B507" s="135"/>
      <c r="C507" s="16" t="s">
        <v>19</v>
      </c>
      <c r="D507" s="17">
        <v>2189.6</v>
      </c>
      <c r="E507" s="17">
        <v>2189.6</v>
      </c>
      <c r="F507" s="17">
        <v>2189.6</v>
      </c>
      <c r="G507" s="17">
        <v>2189.6</v>
      </c>
      <c r="H507" s="17">
        <v>2189.6</v>
      </c>
      <c r="I507" s="19">
        <f>G507/D507*100</f>
        <v>100</v>
      </c>
      <c r="J507" s="19">
        <f>G507/E507*100</f>
        <v>100</v>
      </c>
      <c r="K507" s="19">
        <f>G507/F507*100</f>
        <v>100</v>
      </c>
    </row>
    <row r="508" spans="1:11" ht="60" x14ac:dyDescent="0.25">
      <c r="A508" s="150"/>
      <c r="B508" s="135"/>
      <c r="C508" s="24" t="s">
        <v>20</v>
      </c>
      <c r="D508" s="17">
        <v>0</v>
      </c>
      <c r="E508" s="17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</row>
    <row r="509" spans="1:11" ht="30" x14ac:dyDescent="0.25">
      <c r="A509" s="150"/>
      <c r="B509" s="135"/>
      <c r="C509" s="16" t="s">
        <v>21</v>
      </c>
      <c r="D509" s="17">
        <v>0</v>
      </c>
      <c r="E509" s="17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</row>
    <row r="510" spans="1:11" ht="60" x14ac:dyDescent="0.25">
      <c r="A510" s="150"/>
      <c r="B510" s="135"/>
      <c r="C510" s="24" t="s">
        <v>22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</row>
    <row r="511" spans="1:11" ht="30" x14ac:dyDescent="0.25">
      <c r="A511" s="150"/>
      <c r="B511" s="135"/>
      <c r="C511" s="16" t="s">
        <v>23</v>
      </c>
      <c r="D511" s="17">
        <v>0</v>
      </c>
      <c r="E511" s="17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</row>
    <row r="512" spans="1:11" ht="24.75" customHeight="1" x14ac:dyDescent="0.25">
      <c r="A512" s="151"/>
      <c r="B512" s="136"/>
      <c r="C512" s="16" t="s">
        <v>24</v>
      </c>
      <c r="D512" s="17">
        <v>0</v>
      </c>
      <c r="E512" s="17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</row>
    <row r="513" spans="1:11" ht="24.75" customHeight="1" x14ac:dyDescent="0.25">
      <c r="A513" s="149" t="s">
        <v>100</v>
      </c>
      <c r="B513" s="134" t="s">
        <v>49</v>
      </c>
      <c r="C513" s="12" t="s">
        <v>18</v>
      </c>
      <c r="D513" s="14">
        <f>D514+D516+D518+D519</f>
        <v>348.3</v>
      </c>
      <c r="E513" s="14">
        <f>E514+E516+E518+E519</f>
        <v>348.3</v>
      </c>
      <c r="F513" s="14">
        <f>F514+F516+F518+F519</f>
        <v>348.3</v>
      </c>
      <c r="G513" s="14">
        <f>G514+G516+G518+G519</f>
        <v>348.3</v>
      </c>
      <c r="H513" s="14">
        <f>H514+H516+H518+H519</f>
        <v>348.3</v>
      </c>
      <c r="I513" s="19">
        <f>G513/D513*100</f>
        <v>100</v>
      </c>
      <c r="J513" s="19">
        <f t="shared" ref="J513:J514" si="65">H513/E513*100</f>
        <v>100</v>
      </c>
      <c r="K513" s="19">
        <f>G513/F513*100</f>
        <v>100</v>
      </c>
    </row>
    <row r="514" spans="1:11" ht="15" x14ac:dyDescent="0.25">
      <c r="A514" s="150"/>
      <c r="B514" s="135"/>
      <c r="C514" s="16" t="s">
        <v>19</v>
      </c>
      <c r="D514" s="17">
        <v>348.3</v>
      </c>
      <c r="E514" s="17">
        <v>348.3</v>
      </c>
      <c r="F514" s="17">
        <v>348.3</v>
      </c>
      <c r="G514" s="17">
        <v>348.3</v>
      </c>
      <c r="H514" s="17">
        <v>348.3</v>
      </c>
      <c r="I514" s="19">
        <f>G514/D514*100</f>
        <v>100</v>
      </c>
      <c r="J514" s="19">
        <f t="shared" si="65"/>
        <v>100</v>
      </c>
      <c r="K514" s="19">
        <f>G514/F514*100</f>
        <v>100</v>
      </c>
    </row>
    <row r="515" spans="1:11" ht="60" x14ac:dyDescent="0.25">
      <c r="A515" s="150"/>
      <c r="B515" s="135"/>
      <c r="C515" s="24" t="s">
        <v>20</v>
      </c>
      <c r="D515" s="17">
        <v>0</v>
      </c>
      <c r="E515" s="17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</row>
    <row r="516" spans="1:11" ht="30" x14ac:dyDescent="0.25">
      <c r="A516" s="150"/>
      <c r="B516" s="135"/>
      <c r="C516" s="16" t="s">
        <v>21</v>
      </c>
      <c r="D516" s="17">
        <v>0</v>
      </c>
      <c r="E516" s="17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</row>
    <row r="517" spans="1:11" ht="60" x14ac:dyDescent="0.25">
      <c r="A517" s="150"/>
      <c r="B517" s="135"/>
      <c r="C517" s="24" t="s">
        <v>22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</row>
    <row r="518" spans="1:11" ht="30" x14ac:dyDescent="0.25">
      <c r="A518" s="150"/>
      <c r="B518" s="135"/>
      <c r="C518" s="16" t="s">
        <v>23</v>
      </c>
      <c r="D518" s="17">
        <v>0</v>
      </c>
      <c r="E518" s="17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</row>
    <row r="519" spans="1:11" ht="24.75" customHeight="1" x14ac:dyDescent="0.25">
      <c r="A519" s="151"/>
      <c r="B519" s="136"/>
      <c r="C519" s="16" t="s">
        <v>24</v>
      </c>
      <c r="D519" s="17">
        <v>0</v>
      </c>
      <c r="E519" s="17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</row>
    <row r="520" spans="1:11" ht="24.75" customHeight="1" x14ac:dyDescent="0.25">
      <c r="A520" s="152" t="s">
        <v>101</v>
      </c>
      <c r="B520" s="134" t="s">
        <v>49</v>
      </c>
      <c r="C520" s="12" t="s">
        <v>18</v>
      </c>
      <c r="D520" s="14">
        <f>D521+D523+D525+D526</f>
        <v>1080.8</v>
      </c>
      <c r="E520" s="14">
        <f>E521+E523+E525+E526</f>
        <v>1080.8</v>
      </c>
      <c r="F520" s="14">
        <f>F521+F523+F525+F526</f>
        <v>1080.8</v>
      </c>
      <c r="G520" s="14">
        <f>G521+G523+G525+G526</f>
        <v>1080.8</v>
      </c>
      <c r="H520" s="14">
        <f>H521+H523+H525+H526</f>
        <v>1080.8</v>
      </c>
      <c r="I520" s="15">
        <f>G520/D520*100</f>
        <v>100</v>
      </c>
      <c r="J520" s="15">
        <f>G520/E520*100</f>
        <v>100</v>
      </c>
      <c r="K520" s="15">
        <f>G520/F520*100</f>
        <v>100</v>
      </c>
    </row>
    <row r="521" spans="1:11" ht="15" x14ac:dyDescent="0.25">
      <c r="A521" s="153"/>
      <c r="B521" s="135"/>
      <c r="C521" s="16" t="s">
        <v>19</v>
      </c>
      <c r="D521" s="17">
        <f>D528+D556+D549</f>
        <v>1080.8</v>
      </c>
      <c r="E521" s="17">
        <f t="shared" ref="E521:H521" si="66">E528+E556+E549</f>
        <v>1080.8</v>
      </c>
      <c r="F521" s="17">
        <f t="shared" si="66"/>
        <v>1080.8</v>
      </c>
      <c r="G521" s="17">
        <f t="shared" si="66"/>
        <v>1080.8</v>
      </c>
      <c r="H521" s="17">
        <f t="shared" si="66"/>
        <v>1080.8</v>
      </c>
      <c r="I521" s="19">
        <f>G521/D521*100</f>
        <v>100</v>
      </c>
      <c r="J521" s="19">
        <f>G521/E521*100</f>
        <v>100</v>
      </c>
      <c r="K521" s="19">
        <f>G521/F521*100</f>
        <v>100</v>
      </c>
    </row>
    <row r="522" spans="1:11" ht="60" x14ac:dyDescent="0.25">
      <c r="A522" s="153"/>
      <c r="B522" s="135"/>
      <c r="C522" s="24" t="s">
        <v>20</v>
      </c>
      <c r="D522" s="17">
        <f t="shared" ref="D522:K523" si="67">D536</f>
        <v>0</v>
      </c>
      <c r="E522" s="17">
        <f t="shared" si="67"/>
        <v>0</v>
      </c>
      <c r="F522" s="17">
        <f t="shared" si="67"/>
        <v>0</v>
      </c>
      <c r="G522" s="17">
        <f t="shared" si="67"/>
        <v>0</v>
      </c>
      <c r="H522" s="17">
        <f t="shared" si="67"/>
        <v>0</v>
      </c>
      <c r="I522" s="17">
        <f t="shared" si="67"/>
        <v>0</v>
      </c>
      <c r="J522" s="17">
        <f t="shared" si="67"/>
        <v>0</v>
      </c>
      <c r="K522" s="17">
        <f t="shared" si="67"/>
        <v>0</v>
      </c>
    </row>
    <row r="523" spans="1:11" ht="30" x14ac:dyDescent="0.25">
      <c r="A523" s="153"/>
      <c r="B523" s="135"/>
      <c r="C523" s="16" t="s">
        <v>21</v>
      </c>
      <c r="D523" s="17">
        <f>D537</f>
        <v>0</v>
      </c>
      <c r="E523" s="17">
        <f t="shared" si="67"/>
        <v>0</v>
      </c>
      <c r="F523" s="17">
        <f t="shared" si="67"/>
        <v>0</v>
      </c>
      <c r="G523" s="17">
        <f t="shared" si="67"/>
        <v>0</v>
      </c>
      <c r="H523" s="17">
        <f t="shared" si="67"/>
        <v>0</v>
      </c>
      <c r="I523" s="17">
        <f t="shared" si="67"/>
        <v>0</v>
      </c>
      <c r="J523" s="17">
        <f t="shared" si="67"/>
        <v>0</v>
      </c>
      <c r="K523" s="17">
        <f t="shared" si="67"/>
        <v>0</v>
      </c>
    </row>
    <row r="524" spans="1:11" ht="60" x14ac:dyDescent="0.25">
      <c r="A524" s="153"/>
      <c r="B524" s="135"/>
      <c r="C524" s="24" t="s">
        <v>22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ht="30" x14ac:dyDescent="0.25">
      <c r="A525" s="153"/>
      <c r="B525" s="135"/>
      <c r="C525" s="16" t="s">
        <v>23</v>
      </c>
      <c r="D525" s="17">
        <f>D539</f>
        <v>0</v>
      </c>
      <c r="E525" s="17">
        <f t="shared" ref="E525:K526" si="68">E539</f>
        <v>0</v>
      </c>
      <c r="F525" s="17">
        <f t="shared" si="68"/>
        <v>0</v>
      </c>
      <c r="G525" s="17">
        <f t="shared" si="68"/>
        <v>0</v>
      </c>
      <c r="H525" s="17">
        <f t="shared" si="68"/>
        <v>0</v>
      </c>
      <c r="I525" s="17">
        <f t="shared" si="68"/>
        <v>0</v>
      </c>
      <c r="J525" s="17">
        <f t="shared" si="68"/>
        <v>0</v>
      </c>
      <c r="K525" s="17">
        <f t="shared" si="68"/>
        <v>0</v>
      </c>
    </row>
    <row r="526" spans="1:11" ht="24.75" customHeight="1" x14ac:dyDescent="0.25">
      <c r="A526" s="154"/>
      <c r="B526" s="136"/>
      <c r="C526" s="16" t="s">
        <v>24</v>
      </c>
      <c r="D526" s="17">
        <f>D540</f>
        <v>0</v>
      </c>
      <c r="E526" s="17">
        <f t="shared" si="68"/>
        <v>0</v>
      </c>
      <c r="F526" s="17">
        <f t="shared" si="68"/>
        <v>0</v>
      </c>
      <c r="G526" s="17">
        <f t="shared" si="68"/>
        <v>0</v>
      </c>
      <c r="H526" s="17">
        <f t="shared" si="68"/>
        <v>0</v>
      </c>
      <c r="I526" s="17">
        <f t="shared" si="68"/>
        <v>0</v>
      </c>
      <c r="J526" s="17">
        <f t="shared" si="68"/>
        <v>0</v>
      </c>
      <c r="K526" s="17">
        <f t="shared" si="68"/>
        <v>0</v>
      </c>
    </row>
    <row r="527" spans="1:11" ht="24.75" customHeight="1" x14ac:dyDescent="0.25">
      <c r="A527" s="140" t="s">
        <v>102</v>
      </c>
      <c r="B527" s="133"/>
      <c r="C527" s="12" t="s">
        <v>18</v>
      </c>
      <c r="D527" s="14">
        <f>D528+D530+D532+D533</f>
        <v>680.8</v>
      </c>
      <c r="E527" s="14">
        <f>E528+E530+E532+E533</f>
        <v>680.8</v>
      </c>
      <c r="F527" s="14">
        <f>F528+F530+F532+F533</f>
        <v>680.8</v>
      </c>
      <c r="G527" s="14">
        <f>G528+G530+G532+G533</f>
        <v>680.8</v>
      </c>
      <c r="H527" s="14">
        <f>H528+H530+H532+H533</f>
        <v>680.8</v>
      </c>
      <c r="I527" s="15">
        <f>G527/D527*100</f>
        <v>100</v>
      </c>
      <c r="J527" s="15">
        <f>G527/E527*100</f>
        <v>100</v>
      </c>
      <c r="K527" s="15">
        <f>G527/F527*100</f>
        <v>100</v>
      </c>
    </row>
    <row r="528" spans="1:11" ht="15" x14ac:dyDescent="0.25">
      <c r="A528" s="141"/>
      <c r="B528" s="131"/>
      <c r="C528" s="16" t="s">
        <v>19</v>
      </c>
      <c r="D528" s="17">
        <f>D535+D542</f>
        <v>680.8</v>
      </c>
      <c r="E528" s="17">
        <f t="shared" ref="E528:H528" si="69">E535+E542</f>
        <v>680.8</v>
      </c>
      <c r="F528" s="17">
        <f t="shared" si="69"/>
        <v>680.8</v>
      </c>
      <c r="G528" s="17">
        <f t="shared" si="69"/>
        <v>680.8</v>
      </c>
      <c r="H528" s="17">
        <f t="shared" si="69"/>
        <v>680.8</v>
      </c>
      <c r="I528" s="19">
        <f>G528/D528*100</f>
        <v>100</v>
      </c>
      <c r="J528" s="19">
        <f>G528/E528*100</f>
        <v>100</v>
      </c>
      <c r="K528" s="19">
        <f>G528/F528*100</f>
        <v>100</v>
      </c>
    </row>
    <row r="529" spans="1:11" ht="60" x14ac:dyDescent="0.25">
      <c r="A529" s="141"/>
      <c r="B529" s="131"/>
      <c r="C529" s="24" t="s">
        <v>20</v>
      </c>
      <c r="D529" s="17">
        <f t="shared" ref="D529:K530" si="70">D543</f>
        <v>0</v>
      </c>
      <c r="E529" s="17">
        <f t="shared" si="70"/>
        <v>0</v>
      </c>
      <c r="F529" s="17">
        <f t="shared" si="70"/>
        <v>0</v>
      </c>
      <c r="G529" s="17">
        <f t="shared" si="70"/>
        <v>0</v>
      </c>
      <c r="H529" s="17">
        <f t="shared" si="70"/>
        <v>0</v>
      </c>
      <c r="I529" s="17">
        <f t="shared" si="70"/>
        <v>0</v>
      </c>
      <c r="J529" s="17">
        <f t="shared" si="70"/>
        <v>0</v>
      </c>
      <c r="K529" s="17">
        <f t="shared" si="70"/>
        <v>0</v>
      </c>
    </row>
    <row r="530" spans="1:11" ht="30" x14ac:dyDescent="0.25">
      <c r="A530" s="141"/>
      <c r="B530" s="131"/>
      <c r="C530" s="16" t="s">
        <v>21</v>
      </c>
      <c r="D530" s="17">
        <f>D544</f>
        <v>0</v>
      </c>
      <c r="E530" s="17">
        <f t="shared" si="70"/>
        <v>0</v>
      </c>
      <c r="F530" s="17">
        <f t="shared" si="70"/>
        <v>0</v>
      </c>
      <c r="G530" s="17">
        <f t="shared" si="70"/>
        <v>0</v>
      </c>
      <c r="H530" s="17">
        <f t="shared" si="70"/>
        <v>0</v>
      </c>
      <c r="I530" s="17">
        <f t="shared" si="70"/>
        <v>0</v>
      </c>
      <c r="J530" s="17">
        <f t="shared" si="70"/>
        <v>0</v>
      </c>
      <c r="K530" s="17">
        <f t="shared" si="70"/>
        <v>0</v>
      </c>
    </row>
    <row r="531" spans="1:11" ht="60" x14ac:dyDescent="0.25">
      <c r="A531" s="141"/>
      <c r="B531" s="131"/>
      <c r="C531" s="24" t="s">
        <v>22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</row>
    <row r="532" spans="1:11" ht="21.75" customHeight="1" x14ac:dyDescent="0.25">
      <c r="A532" s="141"/>
      <c r="B532" s="131"/>
      <c r="C532" s="16" t="s">
        <v>23</v>
      </c>
      <c r="D532" s="17">
        <f>D546</f>
        <v>0</v>
      </c>
      <c r="E532" s="17">
        <f t="shared" ref="E532:K533" si="71">E546</f>
        <v>0</v>
      </c>
      <c r="F532" s="17">
        <f t="shared" si="71"/>
        <v>0</v>
      </c>
      <c r="G532" s="17">
        <f t="shared" si="71"/>
        <v>0</v>
      </c>
      <c r="H532" s="17">
        <f t="shared" si="71"/>
        <v>0</v>
      </c>
      <c r="I532" s="17">
        <f t="shared" si="71"/>
        <v>0</v>
      </c>
      <c r="J532" s="17">
        <f t="shared" si="71"/>
        <v>0</v>
      </c>
      <c r="K532" s="17">
        <f t="shared" si="71"/>
        <v>0</v>
      </c>
    </row>
    <row r="533" spans="1:11" ht="24.75" customHeight="1" x14ac:dyDescent="0.25">
      <c r="A533" s="142"/>
      <c r="B533" s="132"/>
      <c r="C533" s="16" t="s">
        <v>24</v>
      </c>
      <c r="D533" s="17">
        <f>D547</f>
        <v>0</v>
      </c>
      <c r="E533" s="17">
        <f t="shared" si="71"/>
        <v>0</v>
      </c>
      <c r="F533" s="17">
        <f t="shared" si="71"/>
        <v>0</v>
      </c>
      <c r="G533" s="17">
        <f t="shared" si="71"/>
        <v>0</v>
      </c>
      <c r="H533" s="17">
        <f t="shared" si="71"/>
        <v>0</v>
      </c>
      <c r="I533" s="17">
        <f t="shared" si="71"/>
        <v>0</v>
      </c>
      <c r="J533" s="17">
        <f t="shared" si="71"/>
        <v>0</v>
      </c>
      <c r="K533" s="17">
        <f t="shared" si="71"/>
        <v>0</v>
      </c>
    </row>
    <row r="534" spans="1:11" ht="15" x14ac:dyDescent="0.25">
      <c r="A534" s="146" t="s">
        <v>103</v>
      </c>
      <c r="B534" s="134" t="s">
        <v>49</v>
      </c>
      <c r="C534" s="12" t="s">
        <v>18</v>
      </c>
      <c r="D534" s="14">
        <f>D535+D537+D539+D540</f>
        <v>433.8</v>
      </c>
      <c r="E534" s="14">
        <f>E535+E537+E539+E540</f>
        <v>433.8</v>
      </c>
      <c r="F534" s="14">
        <f>F535+F537+F539+F540</f>
        <v>433.8</v>
      </c>
      <c r="G534" s="14">
        <f>G535+G537+G539+G540</f>
        <v>433.8</v>
      </c>
      <c r="H534" s="14">
        <f>H535+H537+H539+H540</f>
        <v>433.8</v>
      </c>
      <c r="I534" s="15">
        <f>G534/D534*100</f>
        <v>100</v>
      </c>
      <c r="J534" s="15">
        <f>G534/E534*100</f>
        <v>100</v>
      </c>
      <c r="K534" s="15">
        <f>G534/F534*100</f>
        <v>100</v>
      </c>
    </row>
    <row r="535" spans="1:11" ht="15" x14ac:dyDescent="0.25">
      <c r="A535" s="147"/>
      <c r="B535" s="135"/>
      <c r="C535" s="16" t="s">
        <v>19</v>
      </c>
      <c r="D535" s="17">
        <f>500-66.2</f>
        <v>433.8</v>
      </c>
      <c r="E535" s="17">
        <f>500-66.2</f>
        <v>433.8</v>
      </c>
      <c r="F535" s="17">
        <f>500-66.2</f>
        <v>433.8</v>
      </c>
      <c r="G535" s="17">
        <f t="shared" ref="G535:H535" si="72">500-66.2</f>
        <v>433.8</v>
      </c>
      <c r="H535" s="17">
        <f t="shared" si="72"/>
        <v>433.8</v>
      </c>
      <c r="I535" s="19">
        <f>G535/D535*100</f>
        <v>100</v>
      </c>
      <c r="J535" s="19">
        <f>G535/E535*100</f>
        <v>100</v>
      </c>
      <c r="K535" s="19">
        <f>G535/F535*100</f>
        <v>100</v>
      </c>
    </row>
    <row r="536" spans="1:11" ht="60" x14ac:dyDescent="0.25">
      <c r="A536" s="147"/>
      <c r="B536" s="135"/>
      <c r="C536" s="24" t="s">
        <v>20</v>
      </c>
      <c r="D536" s="17">
        <v>0</v>
      </c>
      <c r="E536" s="17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</row>
    <row r="537" spans="1:11" ht="30" x14ac:dyDescent="0.25">
      <c r="A537" s="147"/>
      <c r="B537" s="135"/>
      <c r="C537" s="16" t="s">
        <v>21</v>
      </c>
      <c r="D537" s="17">
        <v>0</v>
      </c>
      <c r="E537" s="17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60" x14ac:dyDescent="0.25">
      <c r="A538" s="147"/>
      <c r="B538" s="135"/>
      <c r="C538" s="24" t="s">
        <v>22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</row>
    <row r="539" spans="1:11" ht="30" x14ac:dyDescent="0.25">
      <c r="A539" s="147"/>
      <c r="B539" s="135"/>
      <c r="C539" s="16" t="s">
        <v>23</v>
      </c>
      <c r="D539" s="17">
        <v>0</v>
      </c>
      <c r="E539" s="17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</row>
    <row r="540" spans="1:11" ht="24.75" customHeight="1" x14ac:dyDescent="0.25">
      <c r="A540" s="148"/>
      <c r="B540" s="136"/>
      <c r="C540" s="16" t="s">
        <v>24</v>
      </c>
      <c r="D540" s="17">
        <v>0</v>
      </c>
      <c r="E540" s="17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</row>
    <row r="541" spans="1:11" ht="24.75" customHeight="1" x14ac:dyDescent="0.25">
      <c r="A541" s="149" t="s">
        <v>104</v>
      </c>
      <c r="B541" s="134" t="s">
        <v>49</v>
      </c>
      <c r="C541" s="12" t="s">
        <v>18</v>
      </c>
      <c r="D541" s="14">
        <f>D542+D544+D546+D547</f>
        <v>247</v>
      </c>
      <c r="E541" s="14">
        <f>E542+E544+E546+E547</f>
        <v>247</v>
      </c>
      <c r="F541" s="14">
        <f>F542+F544+F546+F547</f>
        <v>247</v>
      </c>
      <c r="G541" s="14">
        <f>G542+G544+G546+G547</f>
        <v>247</v>
      </c>
      <c r="H541" s="14">
        <f>H542+H544+H546+H547</f>
        <v>247</v>
      </c>
      <c r="I541" s="15">
        <f>G541/D541*100</f>
        <v>100</v>
      </c>
      <c r="J541" s="15">
        <f>G541/E541*100</f>
        <v>100</v>
      </c>
      <c r="K541" s="15">
        <f>G541/F541*100</f>
        <v>100</v>
      </c>
    </row>
    <row r="542" spans="1:11" ht="15" x14ac:dyDescent="0.25">
      <c r="A542" s="150"/>
      <c r="B542" s="135"/>
      <c r="C542" s="16" t="s">
        <v>19</v>
      </c>
      <c r="D542" s="17">
        <v>247</v>
      </c>
      <c r="E542" s="17">
        <v>247</v>
      </c>
      <c r="F542" s="17">
        <v>247</v>
      </c>
      <c r="G542" s="17">
        <v>247</v>
      </c>
      <c r="H542" s="17">
        <v>247</v>
      </c>
      <c r="I542" s="19">
        <f>G542/D542*100</f>
        <v>100</v>
      </c>
      <c r="J542" s="19">
        <f>G542/E542*100</f>
        <v>100</v>
      </c>
      <c r="K542" s="19">
        <f>G542/F542*100</f>
        <v>100</v>
      </c>
    </row>
    <row r="543" spans="1:11" ht="60" x14ac:dyDescent="0.25">
      <c r="A543" s="150"/>
      <c r="B543" s="135"/>
      <c r="C543" s="24" t="s">
        <v>20</v>
      </c>
      <c r="D543" s="17">
        <v>0</v>
      </c>
      <c r="E543" s="17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</row>
    <row r="544" spans="1:11" ht="30" x14ac:dyDescent="0.25">
      <c r="A544" s="150"/>
      <c r="B544" s="135"/>
      <c r="C544" s="16" t="s">
        <v>21</v>
      </c>
      <c r="D544" s="17">
        <v>0</v>
      </c>
      <c r="E544" s="17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</row>
    <row r="545" spans="1:11" ht="60" x14ac:dyDescent="0.25">
      <c r="A545" s="150"/>
      <c r="B545" s="135"/>
      <c r="C545" s="24" t="s">
        <v>22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</row>
    <row r="546" spans="1:11" ht="30" x14ac:dyDescent="0.25">
      <c r="A546" s="150"/>
      <c r="B546" s="135"/>
      <c r="C546" s="16" t="s">
        <v>23</v>
      </c>
      <c r="D546" s="17">
        <v>0</v>
      </c>
      <c r="E546" s="17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</row>
    <row r="547" spans="1:11" ht="24.75" customHeight="1" x14ac:dyDescent="0.25">
      <c r="A547" s="151"/>
      <c r="B547" s="136"/>
      <c r="C547" s="16" t="s">
        <v>24</v>
      </c>
      <c r="D547" s="17">
        <v>0</v>
      </c>
      <c r="E547" s="17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</row>
    <row r="548" spans="1:11" ht="24.75" customHeight="1" x14ac:dyDescent="0.25">
      <c r="A548" s="149" t="s">
        <v>105</v>
      </c>
      <c r="B548" s="134" t="s">
        <v>49</v>
      </c>
      <c r="C548" s="12" t="s">
        <v>18</v>
      </c>
      <c r="D548" s="14">
        <f>D549+D551+D553+D554</f>
        <v>20</v>
      </c>
      <c r="E548" s="14">
        <f>E549+E551+E553+E554</f>
        <v>20</v>
      </c>
      <c r="F548" s="14">
        <f>F549+F551+F553+F554</f>
        <v>20</v>
      </c>
      <c r="G548" s="14">
        <f>G549+G551+G553+G554</f>
        <v>20</v>
      </c>
      <c r="H548" s="14">
        <f>H549+H551+H553+H554</f>
        <v>20</v>
      </c>
      <c r="I548" s="15">
        <f>G548/D548*100</f>
        <v>100</v>
      </c>
      <c r="J548" s="15">
        <f>G548/E548*100</f>
        <v>100</v>
      </c>
      <c r="K548" s="15">
        <f>G548/F548*100</f>
        <v>100</v>
      </c>
    </row>
    <row r="549" spans="1:11" ht="15" x14ac:dyDescent="0.25">
      <c r="A549" s="150"/>
      <c r="B549" s="135"/>
      <c r="C549" s="16" t="s">
        <v>19</v>
      </c>
      <c r="D549" s="17">
        <v>20</v>
      </c>
      <c r="E549" s="17">
        <v>20</v>
      </c>
      <c r="F549" s="17">
        <v>20</v>
      </c>
      <c r="G549" s="17">
        <v>20</v>
      </c>
      <c r="H549" s="17">
        <v>20</v>
      </c>
      <c r="I549" s="19">
        <f>G549/D549*100</f>
        <v>100</v>
      </c>
      <c r="J549" s="19">
        <f>G549/E549*100</f>
        <v>100</v>
      </c>
      <c r="K549" s="19">
        <f>G549/F549*100</f>
        <v>100</v>
      </c>
    </row>
    <row r="550" spans="1:11" ht="60" x14ac:dyDescent="0.25">
      <c r="A550" s="150"/>
      <c r="B550" s="135"/>
      <c r="C550" s="24" t="s">
        <v>20</v>
      </c>
      <c r="D550" s="17">
        <v>0</v>
      </c>
      <c r="E550" s="17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</row>
    <row r="551" spans="1:11" ht="30" x14ac:dyDescent="0.25">
      <c r="A551" s="150"/>
      <c r="B551" s="135"/>
      <c r="C551" s="16" t="s">
        <v>21</v>
      </c>
      <c r="D551" s="17">
        <v>0</v>
      </c>
      <c r="E551" s="17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</row>
    <row r="552" spans="1:11" ht="60" x14ac:dyDescent="0.25">
      <c r="A552" s="150"/>
      <c r="B552" s="135"/>
      <c r="C552" s="24" t="s">
        <v>22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</row>
    <row r="553" spans="1:11" ht="30" x14ac:dyDescent="0.25">
      <c r="A553" s="150"/>
      <c r="B553" s="135"/>
      <c r="C553" s="16" t="s">
        <v>23</v>
      </c>
      <c r="D553" s="17">
        <v>0</v>
      </c>
      <c r="E553" s="17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</row>
    <row r="554" spans="1:11" ht="24.75" customHeight="1" x14ac:dyDescent="0.25">
      <c r="A554" s="151"/>
      <c r="B554" s="136"/>
      <c r="C554" s="16" t="s">
        <v>24</v>
      </c>
      <c r="D554" s="17">
        <v>0</v>
      </c>
      <c r="E554" s="17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</row>
    <row r="555" spans="1:11" ht="24.75" customHeight="1" x14ac:dyDescent="0.25">
      <c r="A555" s="149" t="s">
        <v>106</v>
      </c>
      <c r="B555" s="134" t="s">
        <v>49</v>
      </c>
      <c r="C555" s="12" t="s">
        <v>18</v>
      </c>
      <c r="D555" s="14">
        <f>D556+D558+D560+D561</f>
        <v>380</v>
      </c>
      <c r="E555" s="14">
        <f>E556+E558+E560+E561</f>
        <v>380</v>
      </c>
      <c r="F555" s="14">
        <f>F556+F558+F560+F561</f>
        <v>380</v>
      </c>
      <c r="G555" s="14">
        <f>G556+G558+G560+G561</f>
        <v>380</v>
      </c>
      <c r="H555" s="14">
        <f>H556+H558+H560+H561</f>
        <v>380</v>
      </c>
      <c r="I555" s="15">
        <f>G555/D555*100</f>
        <v>100</v>
      </c>
      <c r="J555" s="15">
        <f>G555/E555*100</f>
        <v>100</v>
      </c>
      <c r="K555" s="15">
        <f>G555/F555*100</f>
        <v>100</v>
      </c>
    </row>
    <row r="556" spans="1:11" ht="15" x14ac:dyDescent="0.25">
      <c r="A556" s="150"/>
      <c r="B556" s="135"/>
      <c r="C556" s="16" t="s">
        <v>19</v>
      </c>
      <c r="D556" s="17">
        <v>380</v>
      </c>
      <c r="E556" s="17">
        <v>380</v>
      </c>
      <c r="F556" s="17">
        <v>380</v>
      </c>
      <c r="G556" s="17">
        <v>380</v>
      </c>
      <c r="H556" s="17">
        <v>380</v>
      </c>
      <c r="I556" s="19">
        <f>G556/D556*100</f>
        <v>100</v>
      </c>
      <c r="J556" s="19">
        <f>G556/E556*100</f>
        <v>100</v>
      </c>
      <c r="K556" s="19">
        <f>G556/F556*100</f>
        <v>100</v>
      </c>
    </row>
    <row r="557" spans="1:11" ht="60" x14ac:dyDescent="0.25">
      <c r="A557" s="150"/>
      <c r="B557" s="135"/>
      <c r="C557" s="24" t="s">
        <v>20</v>
      </c>
      <c r="D557" s="17">
        <v>0</v>
      </c>
      <c r="E557" s="17">
        <v>0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</row>
    <row r="558" spans="1:11" ht="30" x14ac:dyDescent="0.25">
      <c r="A558" s="150"/>
      <c r="B558" s="135"/>
      <c r="C558" s="16" t="s">
        <v>21</v>
      </c>
      <c r="D558" s="17">
        <v>0</v>
      </c>
      <c r="E558" s="17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</row>
    <row r="559" spans="1:11" ht="60" x14ac:dyDescent="0.25">
      <c r="A559" s="150"/>
      <c r="B559" s="135"/>
      <c r="C559" s="24" t="s">
        <v>22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</row>
    <row r="560" spans="1:11" ht="30" x14ac:dyDescent="0.25">
      <c r="A560" s="150"/>
      <c r="B560" s="135"/>
      <c r="C560" s="16" t="s">
        <v>23</v>
      </c>
      <c r="D560" s="17">
        <v>0</v>
      </c>
      <c r="E560" s="17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</row>
    <row r="561" spans="1:11" ht="24.75" customHeight="1" x14ac:dyDescent="0.25">
      <c r="A561" s="151"/>
      <c r="B561" s="136"/>
      <c r="C561" s="16" t="s">
        <v>24</v>
      </c>
      <c r="D561" s="17">
        <v>0</v>
      </c>
      <c r="E561" s="17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</row>
    <row r="562" spans="1:11" ht="24.75" customHeight="1" x14ac:dyDescent="0.25">
      <c r="A562" s="152" t="s">
        <v>107</v>
      </c>
      <c r="B562" s="134" t="s">
        <v>49</v>
      </c>
      <c r="C562" s="12" t="s">
        <v>18</v>
      </c>
      <c r="D562" s="14">
        <f>D563+D565+D567+D568</f>
        <v>0</v>
      </c>
      <c r="E562" s="14">
        <f>E563+E565+E567+E568</f>
        <v>0</v>
      </c>
      <c r="F562" s="14">
        <f>F563+F565+F567+F568</f>
        <v>0</v>
      </c>
      <c r="G562" s="14">
        <f>G563+G565+G567+G568</f>
        <v>0</v>
      </c>
      <c r="H562" s="14">
        <f>H563+H565+H567+H568</f>
        <v>0</v>
      </c>
      <c r="I562" s="15" t="e">
        <f>G562/D562*100</f>
        <v>#DIV/0!</v>
      </c>
      <c r="J562" s="15" t="e">
        <f>G562/E562*100</f>
        <v>#DIV/0!</v>
      </c>
      <c r="K562" s="15" t="e">
        <f>G562/F562*100</f>
        <v>#DIV/0!</v>
      </c>
    </row>
    <row r="563" spans="1:11" ht="15" x14ac:dyDescent="0.25">
      <c r="A563" s="153"/>
      <c r="B563" s="135"/>
      <c r="C563" s="16" t="s">
        <v>19</v>
      </c>
      <c r="D563" s="17">
        <f>D570</f>
        <v>0</v>
      </c>
      <c r="E563" s="17">
        <f>E570</f>
        <v>0</v>
      </c>
      <c r="F563" s="17">
        <f>F570</f>
        <v>0</v>
      </c>
      <c r="G563" s="17">
        <f>G570</f>
        <v>0</v>
      </c>
      <c r="H563" s="17">
        <f>H570</f>
        <v>0</v>
      </c>
      <c r="I563" s="19" t="e">
        <f>G563/D563*100</f>
        <v>#DIV/0!</v>
      </c>
      <c r="J563" s="19" t="e">
        <f>G563/E563*100</f>
        <v>#DIV/0!</v>
      </c>
      <c r="K563" s="19" t="e">
        <f>G563/F563*100</f>
        <v>#DIV/0!</v>
      </c>
    </row>
    <row r="564" spans="1:11" ht="60" x14ac:dyDescent="0.25">
      <c r="A564" s="153"/>
      <c r="B564" s="135"/>
      <c r="C564" s="24" t="s">
        <v>20</v>
      </c>
      <c r="D564" s="17">
        <f>D571</f>
        <v>0</v>
      </c>
      <c r="E564" s="17">
        <f>E571</f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</row>
    <row r="565" spans="1:11" ht="30" x14ac:dyDescent="0.25">
      <c r="A565" s="153"/>
      <c r="B565" s="135"/>
      <c r="C565" s="16" t="s">
        <v>21</v>
      </c>
      <c r="D565" s="17">
        <f>D572</f>
        <v>0</v>
      </c>
      <c r="E565" s="17">
        <f>E572</f>
        <v>0</v>
      </c>
      <c r="F565" s="17">
        <f>F572</f>
        <v>0</v>
      </c>
      <c r="G565" s="17">
        <v>0</v>
      </c>
      <c r="H565" s="17">
        <f>H572</f>
        <v>0</v>
      </c>
      <c r="I565" s="17">
        <f>I572</f>
        <v>0</v>
      </c>
      <c r="J565" s="17">
        <f>J572</f>
        <v>0</v>
      </c>
      <c r="K565" s="17">
        <f>K572</f>
        <v>0</v>
      </c>
    </row>
    <row r="566" spans="1:11" ht="60" x14ac:dyDescent="0.25">
      <c r="A566" s="153"/>
      <c r="B566" s="135"/>
      <c r="C566" s="24" t="s">
        <v>22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</row>
    <row r="567" spans="1:11" ht="30" x14ac:dyDescent="0.25">
      <c r="A567" s="153"/>
      <c r="B567" s="135"/>
      <c r="C567" s="16" t="s">
        <v>23</v>
      </c>
      <c r="D567" s="17">
        <f t="shared" ref="D567:K568" si="73">D574</f>
        <v>0</v>
      </c>
      <c r="E567" s="17">
        <f t="shared" si="73"/>
        <v>0</v>
      </c>
      <c r="F567" s="17">
        <f t="shared" si="73"/>
        <v>0</v>
      </c>
      <c r="G567" s="17">
        <f t="shared" si="73"/>
        <v>0</v>
      </c>
      <c r="H567" s="17">
        <f t="shared" si="73"/>
        <v>0</v>
      </c>
      <c r="I567" s="17">
        <f t="shared" si="73"/>
        <v>0</v>
      </c>
      <c r="J567" s="17">
        <f t="shared" si="73"/>
        <v>0</v>
      </c>
      <c r="K567" s="17">
        <f t="shared" si="73"/>
        <v>0</v>
      </c>
    </row>
    <row r="568" spans="1:11" ht="24.75" customHeight="1" x14ac:dyDescent="0.25">
      <c r="A568" s="154"/>
      <c r="B568" s="136"/>
      <c r="C568" s="16" t="s">
        <v>24</v>
      </c>
      <c r="D568" s="17">
        <f t="shared" si="73"/>
        <v>0</v>
      </c>
      <c r="E568" s="17">
        <f t="shared" si="73"/>
        <v>0</v>
      </c>
      <c r="F568" s="17">
        <f t="shared" si="73"/>
        <v>0</v>
      </c>
      <c r="G568" s="17">
        <f t="shared" si="73"/>
        <v>0</v>
      </c>
      <c r="H568" s="17">
        <f t="shared" si="73"/>
        <v>0</v>
      </c>
      <c r="I568" s="17">
        <f t="shared" si="73"/>
        <v>0</v>
      </c>
      <c r="J568" s="17">
        <f t="shared" si="73"/>
        <v>0</v>
      </c>
      <c r="K568" s="17">
        <f t="shared" si="73"/>
        <v>0</v>
      </c>
    </row>
    <row r="569" spans="1:11" ht="24.75" customHeight="1" x14ac:dyDescent="0.25">
      <c r="A569" s="146" t="s">
        <v>108</v>
      </c>
      <c r="B569" s="134" t="s">
        <v>49</v>
      </c>
      <c r="C569" s="12" t="s">
        <v>18</v>
      </c>
      <c r="D569" s="14">
        <f>D570+D572+D574+D575</f>
        <v>0</v>
      </c>
      <c r="E569" s="14">
        <f>E570+E572+E574+E575</f>
        <v>0</v>
      </c>
      <c r="F569" s="14">
        <f>F570+F572+F574+F575</f>
        <v>0</v>
      </c>
      <c r="G569" s="14">
        <f>G570+G572+G574+G575</f>
        <v>0</v>
      </c>
      <c r="H569" s="14">
        <f>H570+H572+H574+H575</f>
        <v>0</v>
      </c>
      <c r="I569" s="15" t="e">
        <f>G569/D569*100</f>
        <v>#DIV/0!</v>
      </c>
      <c r="J569" s="15" t="e">
        <f>G569/E569*100</f>
        <v>#DIV/0!</v>
      </c>
      <c r="K569" s="15" t="e">
        <f>G569/F569*100</f>
        <v>#DIV/0!</v>
      </c>
    </row>
    <row r="570" spans="1:11" ht="15" x14ac:dyDescent="0.25">
      <c r="A570" s="147"/>
      <c r="B570" s="135"/>
      <c r="C570" s="16" t="s">
        <v>19</v>
      </c>
      <c r="D570" s="17">
        <v>0</v>
      </c>
      <c r="E570" s="17">
        <v>0</v>
      </c>
      <c r="F570" s="19">
        <v>0</v>
      </c>
      <c r="G570" s="19">
        <v>0</v>
      </c>
      <c r="H570" s="19">
        <v>0</v>
      </c>
      <c r="I570" s="15" t="e">
        <f>G570/D570*100</f>
        <v>#DIV/0!</v>
      </c>
      <c r="J570" s="15" t="e">
        <f>G570/E570*100</f>
        <v>#DIV/0!</v>
      </c>
      <c r="K570" s="15" t="e">
        <f>G570/F570*100</f>
        <v>#DIV/0!</v>
      </c>
    </row>
    <row r="571" spans="1:11" ht="60" x14ac:dyDescent="0.25">
      <c r="A571" s="147"/>
      <c r="B571" s="135"/>
      <c r="C571" s="24" t="s">
        <v>20</v>
      </c>
      <c r="D571" s="17">
        <v>0</v>
      </c>
      <c r="E571" s="17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</row>
    <row r="572" spans="1:11" ht="30" x14ac:dyDescent="0.25">
      <c r="A572" s="147"/>
      <c r="B572" s="135"/>
      <c r="C572" s="16" t="s">
        <v>21</v>
      </c>
      <c r="D572" s="17">
        <v>0</v>
      </c>
      <c r="E572" s="17">
        <v>0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</row>
    <row r="573" spans="1:11" ht="60" x14ac:dyDescent="0.25">
      <c r="A573" s="147"/>
      <c r="B573" s="135"/>
      <c r="C573" s="24" t="s">
        <v>22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</row>
    <row r="574" spans="1:11" ht="30" x14ac:dyDescent="0.25">
      <c r="A574" s="147"/>
      <c r="B574" s="135"/>
      <c r="C574" s="16" t="s">
        <v>23</v>
      </c>
      <c r="D574" s="17">
        <v>0</v>
      </c>
      <c r="E574" s="17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</row>
    <row r="575" spans="1:11" ht="24.75" customHeight="1" x14ac:dyDescent="0.25">
      <c r="A575" s="148"/>
      <c r="B575" s="136"/>
      <c r="C575" s="16" t="s">
        <v>24</v>
      </c>
      <c r="D575" s="17">
        <v>0</v>
      </c>
      <c r="E575" s="17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</row>
    <row r="576" spans="1:11" ht="24.75" customHeight="1" x14ac:dyDescent="0.25">
      <c r="A576" s="152" t="s">
        <v>109</v>
      </c>
      <c r="B576" s="134" t="s">
        <v>49</v>
      </c>
      <c r="C576" s="12" t="s">
        <v>18</v>
      </c>
      <c r="D576" s="14">
        <f>D577+D579+D581+D582</f>
        <v>2372.5</v>
      </c>
      <c r="E576" s="14">
        <f>E577+E579+E581+E582</f>
        <v>2372.5</v>
      </c>
      <c r="F576" s="14">
        <f>F577+F579+F581+F582</f>
        <v>2372.5</v>
      </c>
      <c r="G576" s="14">
        <f>G577+G579+G581+G582</f>
        <v>2372.5</v>
      </c>
      <c r="H576" s="14">
        <f>H577+H579+H581+H582</f>
        <v>2372.5</v>
      </c>
      <c r="I576" s="15">
        <f>G576/D576*100</f>
        <v>100</v>
      </c>
      <c r="J576" s="15">
        <f>G576/E576*100</f>
        <v>100</v>
      </c>
      <c r="K576" s="15">
        <f>G576/F576*100</f>
        <v>100</v>
      </c>
    </row>
    <row r="577" spans="1:11" ht="15" x14ac:dyDescent="0.25">
      <c r="A577" s="153"/>
      <c r="B577" s="135"/>
      <c r="C577" s="16" t="s">
        <v>19</v>
      </c>
      <c r="D577" s="17">
        <f>D584+D591+D598+D605</f>
        <v>2372.5</v>
      </c>
      <c r="E577" s="17">
        <f t="shared" ref="E577:H577" si="74">E584+E591+E598+E605</f>
        <v>2372.5</v>
      </c>
      <c r="F577" s="17">
        <f t="shared" si="74"/>
        <v>2372.5</v>
      </c>
      <c r="G577" s="17">
        <f t="shared" si="74"/>
        <v>2372.5</v>
      </c>
      <c r="H577" s="17">
        <f t="shared" si="74"/>
        <v>2372.5</v>
      </c>
      <c r="I577" s="19">
        <f>G577/D577*100</f>
        <v>100</v>
      </c>
      <c r="J577" s="19">
        <f>G577/E577*100</f>
        <v>100</v>
      </c>
      <c r="K577" s="19">
        <f>G577/F577*100</f>
        <v>100</v>
      </c>
    </row>
    <row r="578" spans="1:11" ht="60" x14ac:dyDescent="0.25">
      <c r="A578" s="153"/>
      <c r="B578" s="135"/>
      <c r="C578" s="24" t="s">
        <v>20</v>
      </c>
      <c r="D578" s="17">
        <f>D585+D592+D599</f>
        <v>0</v>
      </c>
      <c r="E578" s="17">
        <f t="shared" ref="E578:H579" si="75">E585+E592+E599</f>
        <v>0</v>
      </c>
      <c r="F578" s="17">
        <f t="shared" si="75"/>
        <v>0</v>
      </c>
      <c r="G578" s="17">
        <f t="shared" si="75"/>
        <v>0</v>
      </c>
      <c r="H578" s="17">
        <f t="shared" si="75"/>
        <v>0</v>
      </c>
      <c r="I578" s="19">
        <v>0</v>
      </c>
      <c r="J578" s="19">
        <v>0</v>
      </c>
      <c r="K578" s="19">
        <v>0</v>
      </c>
    </row>
    <row r="579" spans="1:11" ht="30" x14ac:dyDescent="0.25">
      <c r="A579" s="153"/>
      <c r="B579" s="135"/>
      <c r="C579" s="16" t="s">
        <v>21</v>
      </c>
      <c r="D579" s="17">
        <f>D586+D593+D600</f>
        <v>0</v>
      </c>
      <c r="E579" s="17">
        <f t="shared" si="75"/>
        <v>0</v>
      </c>
      <c r="F579" s="17">
        <f t="shared" si="75"/>
        <v>0</v>
      </c>
      <c r="G579" s="17">
        <f t="shared" si="75"/>
        <v>0</v>
      </c>
      <c r="H579" s="17">
        <f t="shared" si="75"/>
        <v>0</v>
      </c>
      <c r="I579" s="19">
        <v>0</v>
      </c>
      <c r="J579" s="19">
        <v>0</v>
      </c>
      <c r="K579" s="19">
        <v>0</v>
      </c>
    </row>
    <row r="580" spans="1:11" ht="60" x14ac:dyDescent="0.25">
      <c r="A580" s="153"/>
      <c r="B580" s="135"/>
      <c r="C580" s="24" t="s">
        <v>22</v>
      </c>
      <c r="D580" s="17">
        <f>D579</f>
        <v>0</v>
      </c>
      <c r="E580" s="17">
        <f>E579</f>
        <v>0</v>
      </c>
      <c r="F580" s="17">
        <f>F579</f>
        <v>0</v>
      </c>
      <c r="G580" s="17">
        <f>G579</f>
        <v>0</v>
      </c>
      <c r="H580" s="17">
        <f>H579</f>
        <v>0</v>
      </c>
      <c r="I580" s="19">
        <v>0</v>
      </c>
      <c r="J580" s="19">
        <v>0</v>
      </c>
      <c r="K580" s="19">
        <v>0</v>
      </c>
    </row>
    <row r="581" spans="1:11" ht="30" x14ac:dyDescent="0.25">
      <c r="A581" s="153"/>
      <c r="B581" s="135"/>
      <c r="C581" s="16" t="s">
        <v>23</v>
      </c>
      <c r="D581" s="17">
        <f>D588+D595+D602</f>
        <v>0</v>
      </c>
      <c r="E581" s="17">
        <f t="shared" ref="E581:H582" si="76">E588+E595+E602</f>
        <v>0</v>
      </c>
      <c r="F581" s="17">
        <f t="shared" si="76"/>
        <v>0</v>
      </c>
      <c r="G581" s="17">
        <f t="shared" si="76"/>
        <v>0</v>
      </c>
      <c r="H581" s="17">
        <f t="shared" si="76"/>
        <v>0</v>
      </c>
      <c r="I581" s="19">
        <v>0</v>
      </c>
      <c r="J581" s="17">
        <v>0</v>
      </c>
      <c r="K581" s="17">
        <f>K588+K595</f>
        <v>0</v>
      </c>
    </row>
    <row r="582" spans="1:11" ht="24.75" customHeight="1" x14ac:dyDescent="0.25">
      <c r="A582" s="154"/>
      <c r="B582" s="136"/>
      <c r="C582" s="16" t="s">
        <v>24</v>
      </c>
      <c r="D582" s="17">
        <f>D589+D596+D603</f>
        <v>0</v>
      </c>
      <c r="E582" s="17">
        <f t="shared" si="76"/>
        <v>0</v>
      </c>
      <c r="F582" s="17">
        <f t="shared" si="76"/>
        <v>0</v>
      </c>
      <c r="G582" s="17">
        <f t="shared" si="76"/>
        <v>0</v>
      </c>
      <c r="H582" s="17">
        <f t="shared" si="76"/>
        <v>0</v>
      </c>
      <c r="I582" s="19">
        <v>0</v>
      </c>
      <c r="J582" s="17">
        <f>J589+J596</f>
        <v>0</v>
      </c>
      <c r="K582" s="17">
        <f>K589+K596</f>
        <v>0</v>
      </c>
    </row>
    <row r="583" spans="1:11" ht="24.75" customHeight="1" x14ac:dyDescent="0.25">
      <c r="A583" s="146" t="s">
        <v>110</v>
      </c>
      <c r="B583" s="134" t="s">
        <v>49</v>
      </c>
      <c r="C583" s="12" t="s">
        <v>18</v>
      </c>
      <c r="D583" s="14">
        <f>D584+D586+D588+D589</f>
        <v>1250</v>
      </c>
      <c r="E583" s="14">
        <f>E584+E586+E588+E589</f>
        <v>1250</v>
      </c>
      <c r="F583" s="14">
        <f>F584+F586+F588+F589</f>
        <v>1250</v>
      </c>
      <c r="G583" s="14">
        <f>G584+G586+G588+G589</f>
        <v>1250</v>
      </c>
      <c r="H583" s="14">
        <f>H584+H586+H588+H589</f>
        <v>1250</v>
      </c>
      <c r="I583" s="15">
        <f>G583/D583*100</f>
        <v>100</v>
      </c>
      <c r="J583" s="15">
        <f>G583/E583*100</f>
        <v>100</v>
      </c>
      <c r="K583" s="15">
        <f>G583/F583*100</f>
        <v>100</v>
      </c>
    </row>
    <row r="584" spans="1:11" ht="15" x14ac:dyDescent="0.25">
      <c r="A584" s="147"/>
      <c r="B584" s="135"/>
      <c r="C584" s="16" t="s">
        <v>19</v>
      </c>
      <c r="D584" s="17">
        <v>1250</v>
      </c>
      <c r="E584" s="17">
        <v>1250</v>
      </c>
      <c r="F584" s="17">
        <v>1250</v>
      </c>
      <c r="G584" s="17">
        <v>1250</v>
      </c>
      <c r="H584" s="17">
        <v>1250</v>
      </c>
      <c r="I584" s="19">
        <f>G584/D584*100</f>
        <v>100</v>
      </c>
      <c r="J584" s="19">
        <f>G584/E584*100</f>
        <v>100</v>
      </c>
      <c r="K584" s="19">
        <f>G584/F584*100</f>
        <v>100</v>
      </c>
    </row>
    <row r="585" spans="1:11" ht="60" x14ac:dyDescent="0.25">
      <c r="A585" s="147"/>
      <c r="B585" s="135"/>
      <c r="C585" s="24" t="s">
        <v>20</v>
      </c>
      <c r="D585" s="17">
        <v>0</v>
      </c>
      <c r="E585" s="17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</row>
    <row r="586" spans="1:11" ht="30" x14ac:dyDescent="0.25">
      <c r="A586" s="147"/>
      <c r="B586" s="135"/>
      <c r="C586" s="16" t="s">
        <v>21</v>
      </c>
      <c r="D586" s="17">
        <v>0</v>
      </c>
      <c r="E586" s="17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</row>
    <row r="587" spans="1:11" ht="60" x14ac:dyDescent="0.25">
      <c r="A587" s="147"/>
      <c r="B587" s="135"/>
      <c r="C587" s="24" t="s">
        <v>22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</row>
    <row r="588" spans="1:11" ht="30" x14ac:dyDescent="0.25">
      <c r="A588" s="147"/>
      <c r="B588" s="135"/>
      <c r="C588" s="16" t="s">
        <v>23</v>
      </c>
      <c r="D588" s="17">
        <v>0</v>
      </c>
      <c r="E588" s="17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</row>
    <row r="589" spans="1:11" ht="24.75" customHeight="1" x14ac:dyDescent="0.25">
      <c r="A589" s="148"/>
      <c r="B589" s="136"/>
      <c r="C589" s="16" t="s">
        <v>24</v>
      </c>
      <c r="D589" s="17">
        <v>0</v>
      </c>
      <c r="E589" s="17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</row>
    <row r="590" spans="1:11" ht="24.75" customHeight="1" x14ac:dyDescent="0.25">
      <c r="A590" s="146" t="s">
        <v>111</v>
      </c>
      <c r="B590" s="134" t="s">
        <v>49</v>
      </c>
      <c r="C590" s="12" t="s">
        <v>18</v>
      </c>
      <c r="D590" s="14">
        <f>D591+D593+D595+D596</f>
        <v>200</v>
      </c>
      <c r="E590" s="14">
        <f>E591+E593+E595+E596</f>
        <v>200</v>
      </c>
      <c r="F590" s="14">
        <f>F591+F593+F595+F596</f>
        <v>200</v>
      </c>
      <c r="G590" s="14">
        <f>G591+G593+G595+G596</f>
        <v>200</v>
      </c>
      <c r="H590" s="14">
        <f>H591+H593+H595+H596</f>
        <v>200</v>
      </c>
      <c r="I590" s="15">
        <f>G590/D590*100</f>
        <v>100</v>
      </c>
      <c r="J590" s="15">
        <f>G590/E590*100</f>
        <v>100</v>
      </c>
      <c r="K590" s="15">
        <f>G590/F590*100</f>
        <v>100</v>
      </c>
    </row>
    <row r="591" spans="1:11" ht="15" x14ac:dyDescent="0.25">
      <c r="A591" s="147"/>
      <c r="B591" s="135"/>
      <c r="C591" s="16" t="s">
        <v>19</v>
      </c>
      <c r="D591" s="17">
        <v>200</v>
      </c>
      <c r="E591" s="17">
        <v>200</v>
      </c>
      <c r="F591" s="17">
        <v>200</v>
      </c>
      <c r="G591" s="19">
        <v>200</v>
      </c>
      <c r="H591" s="19">
        <v>200</v>
      </c>
      <c r="I591" s="19">
        <f>G591/D591*100</f>
        <v>100</v>
      </c>
      <c r="J591" s="19">
        <f>G591/E591*100</f>
        <v>100</v>
      </c>
      <c r="K591" s="19">
        <f>G591/F591*100</f>
        <v>100</v>
      </c>
    </row>
    <row r="592" spans="1:11" ht="60" x14ac:dyDescent="0.25">
      <c r="A592" s="147"/>
      <c r="B592" s="135"/>
      <c r="C592" s="24" t="s">
        <v>20</v>
      </c>
      <c r="D592" s="17">
        <v>0</v>
      </c>
      <c r="E592" s="17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</row>
    <row r="593" spans="1:11" ht="30" x14ac:dyDescent="0.25">
      <c r="A593" s="147"/>
      <c r="B593" s="135"/>
      <c r="C593" s="16" t="s">
        <v>21</v>
      </c>
      <c r="D593" s="17">
        <v>0</v>
      </c>
      <c r="E593" s="17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</row>
    <row r="594" spans="1:11" ht="60" x14ac:dyDescent="0.25">
      <c r="A594" s="147"/>
      <c r="B594" s="135"/>
      <c r="C594" s="24" t="s">
        <v>22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</row>
    <row r="595" spans="1:11" ht="30" x14ac:dyDescent="0.25">
      <c r="A595" s="147"/>
      <c r="B595" s="135"/>
      <c r="C595" s="16" t="s">
        <v>23</v>
      </c>
      <c r="D595" s="17">
        <v>0</v>
      </c>
      <c r="E595" s="17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</row>
    <row r="596" spans="1:11" ht="24.75" customHeight="1" x14ac:dyDescent="0.25">
      <c r="A596" s="148"/>
      <c r="B596" s="136"/>
      <c r="C596" s="16" t="s">
        <v>24</v>
      </c>
      <c r="D596" s="17">
        <v>0</v>
      </c>
      <c r="E596" s="17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</row>
    <row r="597" spans="1:11" ht="24.75" customHeight="1" x14ac:dyDescent="0.25">
      <c r="A597" s="149" t="s">
        <v>112</v>
      </c>
      <c r="B597" s="134" t="s">
        <v>49</v>
      </c>
      <c r="C597" s="12" t="s">
        <v>18</v>
      </c>
      <c r="D597" s="14">
        <f>D598+D600+D602+D603</f>
        <v>365</v>
      </c>
      <c r="E597" s="14">
        <f>E598+E600+E602+E603</f>
        <v>365</v>
      </c>
      <c r="F597" s="14">
        <f>F598+F600+F602+F603</f>
        <v>365</v>
      </c>
      <c r="G597" s="14">
        <f>G598+G600+G602+G603</f>
        <v>365</v>
      </c>
      <c r="H597" s="14">
        <f>H598+H600+H602+H603</f>
        <v>365</v>
      </c>
      <c r="I597" s="15">
        <f>G597/D597*100</f>
        <v>100</v>
      </c>
      <c r="J597" s="15">
        <f>H597/E597*100</f>
        <v>100</v>
      </c>
      <c r="K597" s="15">
        <f>H597/F597*100</f>
        <v>100</v>
      </c>
    </row>
    <row r="598" spans="1:11" ht="15" x14ac:dyDescent="0.25">
      <c r="A598" s="150"/>
      <c r="B598" s="135"/>
      <c r="C598" s="16" t="s">
        <v>19</v>
      </c>
      <c r="D598" s="17">
        <v>365</v>
      </c>
      <c r="E598" s="17">
        <v>365</v>
      </c>
      <c r="F598" s="19">
        <v>365</v>
      </c>
      <c r="G598" s="19">
        <v>365</v>
      </c>
      <c r="H598" s="19">
        <v>365</v>
      </c>
      <c r="I598" s="15">
        <f>G598/D598*100</f>
        <v>100</v>
      </c>
      <c r="J598" s="15">
        <f>H598/E598*100</f>
        <v>100</v>
      </c>
      <c r="K598" s="15">
        <f>H598/G598*100</f>
        <v>100</v>
      </c>
    </row>
    <row r="599" spans="1:11" ht="60" x14ac:dyDescent="0.25">
      <c r="A599" s="150"/>
      <c r="B599" s="135"/>
      <c r="C599" s="24" t="s">
        <v>20</v>
      </c>
      <c r="D599" s="17">
        <v>0</v>
      </c>
      <c r="E599" s="17">
        <v>0</v>
      </c>
      <c r="F599" s="19">
        <v>0</v>
      </c>
      <c r="G599" s="19">
        <v>0</v>
      </c>
      <c r="H599" s="19">
        <v>0</v>
      </c>
      <c r="I599" s="15">
        <v>0</v>
      </c>
      <c r="J599" s="15">
        <v>0</v>
      </c>
      <c r="K599" s="15">
        <v>0</v>
      </c>
    </row>
    <row r="600" spans="1:11" ht="30" x14ac:dyDescent="0.25">
      <c r="A600" s="150"/>
      <c r="B600" s="135"/>
      <c r="C600" s="16" t="s">
        <v>21</v>
      </c>
      <c r="D600" s="17">
        <v>0</v>
      </c>
      <c r="E600" s="17">
        <v>0</v>
      </c>
      <c r="F600" s="19">
        <v>0</v>
      </c>
      <c r="G600" s="19">
        <v>0</v>
      </c>
      <c r="H600" s="19">
        <v>0</v>
      </c>
      <c r="I600" s="15">
        <v>0</v>
      </c>
      <c r="J600" s="15">
        <v>0</v>
      </c>
      <c r="K600" s="15">
        <v>0</v>
      </c>
    </row>
    <row r="601" spans="1:11" ht="60" x14ac:dyDescent="0.25">
      <c r="A601" s="150"/>
      <c r="B601" s="135"/>
      <c r="C601" s="24" t="s">
        <v>22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5">
        <v>0</v>
      </c>
      <c r="J601" s="15">
        <v>0</v>
      </c>
      <c r="K601" s="15">
        <v>0</v>
      </c>
    </row>
    <row r="602" spans="1:11" ht="30" x14ac:dyDescent="0.25">
      <c r="A602" s="150"/>
      <c r="B602" s="135"/>
      <c r="C602" s="16" t="s">
        <v>23</v>
      </c>
      <c r="D602" s="17">
        <v>0</v>
      </c>
      <c r="E602" s="17"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</row>
    <row r="603" spans="1:11" ht="24.75" customHeight="1" x14ac:dyDescent="0.25">
      <c r="A603" s="151"/>
      <c r="B603" s="136"/>
      <c r="C603" s="16" t="s">
        <v>24</v>
      </c>
      <c r="D603" s="17">
        <v>0</v>
      </c>
      <c r="E603" s="17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</row>
    <row r="604" spans="1:11" ht="24.75" customHeight="1" x14ac:dyDescent="0.25">
      <c r="A604" s="149" t="s">
        <v>113</v>
      </c>
      <c r="B604" s="134" t="s">
        <v>49</v>
      </c>
      <c r="C604" s="12" t="s">
        <v>18</v>
      </c>
      <c r="D604" s="14">
        <f>D605+D607+D609+D610</f>
        <v>557.5</v>
      </c>
      <c r="E604" s="14">
        <f>E605+E607+E609+E610</f>
        <v>557.5</v>
      </c>
      <c r="F604" s="14">
        <f>F605+F607+F609+F610</f>
        <v>557.5</v>
      </c>
      <c r="G604" s="14">
        <f>G605+G607+G609+G610</f>
        <v>557.5</v>
      </c>
      <c r="H604" s="14">
        <f>H605+H607+H609+H610</f>
        <v>557.5</v>
      </c>
      <c r="I604" s="15">
        <f>G604/D604*100</f>
        <v>100</v>
      </c>
      <c r="J604" s="15">
        <f>G604/E604*100</f>
        <v>100</v>
      </c>
      <c r="K604" s="15">
        <f>G604/F604*100</f>
        <v>100</v>
      </c>
    </row>
    <row r="605" spans="1:11" ht="15" x14ac:dyDescent="0.25">
      <c r="A605" s="150"/>
      <c r="B605" s="135"/>
      <c r="C605" s="16" t="s">
        <v>19</v>
      </c>
      <c r="D605" s="17">
        <v>557.5</v>
      </c>
      <c r="E605" s="17">
        <v>557.5</v>
      </c>
      <c r="F605" s="17">
        <v>557.5</v>
      </c>
      <c r="G605" s="19">
        <v>557.5</v>
      </c>
      <c r="H605" s="19">
        <v>557.5</v>
      </c>
      <c r="I605" s="15">
        <f>G605/D605*100</f>
        <v>100</v>
      </c>
      <c r="J605" s="15">
        <f>G605/E605*100</f>
        <v>100</v>
      </c>
      <c r="K605" s="15">
        <f>G605/F605*100</f>
        <v>100</v>
      </c>
    </row>
    <row r="606" spans="1:11" ht="60" x14ac:dyDescent="0.25">
      <c r="A606" s="150"/>
      <c r="B606" s="135"/>
      <c r="C606" s="24" t="s">
        <v>20</v>
      </c>
      <c r="D606" s="17">
        <v>0</v>
      </c>
      <c r="E606" s="17">
        <v>0</v>
      </c>
      <c r="F606" s="19">
        <v>0</v>
      </c>
      <c r="G606" s="19">
        <v>0</v>
      </c>
      <c r="H606" s="19">
        <v>0</v>
      </c>
      <c r="I606" s="15">
        <v>0</v>
      </c>
      <c r="J606" s="15">
        <v>0</v>
      </c>
      <c r="K606" s="15">
        <v>0</v>
      </c>
    </row>
    <row r="607" spans="1:11" ht="30" x14ac:dyDescent="0.25">
      <c r="A607" s="150"/>
      <c r="B607" s="135"/>
      <c r="C607" s="16" t="s">
        <v>21</v>
      </c>
      <c r="D607" s="17">
        <v>0</v>
      </c>
      <c r="E607" s="17">
        <v>0</v>
      </c>
      <c r="F607" s="19">
        <v>0</v>
      </c>
      <c r="G607" s="19">
        <v>0</v>
      </c>
      <c r="H607" s="19">
        <v>0</v>
      </c>
      <c r="I607" s="15">
        <v>0</v>
      </c>
      <c r="J607" s="15">
        <v>0</v>
      </c>
      <c r="K607" s="15">
        <v>0</v>
      </c>
    </row>
    <row r="608" spans="1:11" ht="60" x14ac:dyDescent="0.25">
      <c r="A608" s="150"/>
      <c r="B608" s="135"/>
      <c r="C608" s="24" t="s">
        <v>22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5">
        <v>0</v>
      </c>
      <c r="J608" s="15">
        <v>0</v>
      </c>
      <c r="K608" s="15">
        <v>0</v>
      </c>
    </row>
    <row r="609" spans="1:11" ht="30" x14ac:dyDescent="0.25">
      <c r="A609" s="150"/>
      <c r="B609" s="135"/>
      <c r="C609" s="16" t="s">
        <v>23</v>
      </c>
      <c r="D609" s="17">
        <v>0</v>
      </c>
      <c r="E609" s="17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</row>
    <row r="610" spans="1:11" ht="24.75" customHeight="1" x14ac:dyDescent="0.25">
      <c r="A610" s="151"/>
      <c r="B610" s="136"/>
      <c r="C610" s="16" t="s">
        <v>24</v>
      </c>
      <c r="D610" s="17">
        <v>0</v>
      </c>
      <c r="E610" s="17">
        <v>0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</row>
    <row r="611" spans="1:11" ht="24.75" customHeight="1" x14ac:dyDescent="0.25">
      <c r="A611" s="140" t="s">
        <v>114</v>
      </c>
      <c r="B611" s="134" t="s">
        <v>49</v>
      </c>
      <c r="C611" s="16" t="s">
        <v>18</v>
      </c>
      <c r="D611" s="14">
        <f>D612+D614+D616+D617</f>
        <v>26426</v>
      </c>
      <c r="E611" s="14">
        <f>E612+E614+E616+E617</f>
        <v>26426</v>
      </c>
      <c r="F611" s="14">
        <f>F612+F614+F616+F617</f>
        <v>26426</v>
      </c>
      <c r="G611" s="14">
        <f>G612+G614+G616+G617</f>
        <v>26426</v>
      </c>
      <c r="H611" s="14">
        <f>H612+H614+H616+H617</f>
        <v>26426</v>
      </c>
      <c r="I611" s="15">
        <f>G611/D611*100</f>
        <v>100</v>
      </c>
      <c r="J611" s="15">
        <f>G611/E611*100</f>
        <v>100</v>
      </c>
      <c r="K611" s="15">
        <f>G611/F611*100</f>
        <v>100</v>
      </c>
    </row>
    <row r="612" spans="1:11" ht="15" x14ac:dyDescent="0.25">
      <c r="A612" s="141"/>
      <c r="B612" s="135"/>
      <c r="C612" s="16" t="s">
        <v>19</v>
      </c>
      <c r="D612" s="17">
        <v>26426</v>
      </c>
      <c r="E612" s="17">
        <v>26426</v>
      </c>
      <c r="F612" s="17">
        <v>26426</v>
      </c>
      <c r="G612" s="17">
        <v>26426</v>
      </c>
      <c r="H612" s="17">
        <v>26426</v>
      </c>
      <c r="I612" s="19">
        <f>G612/D612*100</f>
        <v>100</v>
      </c>
      <c r="J612" s="19">
        <f>G612/E612*100</f>
        <v>100</v>
      </c>
      <c r="K612" s="19">
        <f>G612/F612*100</f>
        <v>100</v>
      </c>
    </row>
    <row r="613" spans="1:11" ht="60" x14ac:dyDescent="0.25">
      <c r="A613" s="141"/>
      <c r="B613" s="135"/>
      <c r="C613" s="24" t="s">
        <v>20</v>
      </c>
      <c r="D613" s="17">
        <v>0</v>
      </c>
      <c r="E613" s="17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</row>
    <row r="614" spans="1:11" ht="30" x14ac:dyDescent="0.25">
      <c r="A614" s="141"/>
      <c r="B614" s="135"/>
      <c r="C614" s="16" t="s">
        <v>21</v>
      </c>
      <c r="D614" s="17">
        <v>0</v>
      </c>
      <c r="E614" s="17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</row>
    <row r="615" spans="1:11" ht="60" x14ac:dyDescent="0.25">
      <c r="A615" s="141"/>
      <c r="B615" s="135"/>
      <c r="C615" s="24" t="s">
        <v>22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9">
        <v>0</v>
      </c>
      <c r="J615" s="19">
        <v>0</v>
      </c>
      <c r="K615" s="19">
        <v>0</v>
      </c>
    </row>
    <row r="616" spans="1:11" ht="30" x14ac:dyDescent="0.25">
      <c r="A616" s="141"/>
      <c r="B616" s="135"/>
      <c r="C616" s="16" t="s">
        <v>23</v>
      </c>
      <c r="D616" s="17">
        <v>0</v>
      </c>
      <c r="E616" s="17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24.75" customHeight="1" x14ac:dyDescent="0.25">
      <c r="A617" s="142"/>
      <c r="B617" s="136"/>
      <c r="C617" s="16" t="s">
        <v>24</v>
      </c>
      <c r="D617" s="17">
        <v>0</v>
      </c>
      <c r="E617" s="17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24.75" customHeight="1" x14ac:dyDescent="0.25">
      <c r="A618" s="143" t="s">
        <v>115</v>
      </c>
      <c r="B618" s="134" t="s">
        <v>49</v>
      </c>
      <c r="C618" s="12" t="s">
        <v>18</v>
      </c>
      <c r="D618" s="14">
        <f>D619+D621+D623+D624</f>
        <v>900</v>
      </c>
      <c r="E618" s="14">
        <f>E619+E621+E623+E624</f>
        <v>900</v>
      </c>
      <c r="F618" s="14">
        <f>F619+F621+F623+F624</f>
        <v>900</v>
      </c>
      <c r="G618" s="14">
        <f>G619+G621+G623+G624</f>
        <v>900</v>
      </c>
      <c r="H618" s="14">
        <f>H619+H621+H623+H624</f>
        <v>900</v>
      </c>
      <c r="I618" s="15">
        <f>G618/D618*100</f>
        <v>100</v>
      </c>
      <c r="J618" s="15">
        <f>H618/E618*100</f>
        <v>100</v>
      </c>
      <c r="K618" s="15">
        <f>I618/F618*100</f>
        <v>11.111111111111111</v>
      </c>
    </row>
    <row r="619" spans="1:11" ht="15" x14ac:dyDescent="0.25">
      <c r="A619" s="144"/>
      <c r="B619" s="135"/>
      <c r="C619" s="16" t="s">
        <v>19</v>
      </c>
      <c r="D619" s="17">
        <v>900</v>
      </c>
      <c r="E619" s="17">
        <v>900</v>
      </c>
      <c r="F619" s="17">
        <v>900</v>
      </c>
      <c r="G619" s="17">
        <v>900</v>
      </c>
      <c r="H619" s="17">
        <v>900</v>
      </c>
      <c r="I619" s="19">
        <f>G619/D619*100</f>
        <v>100</v>
      </c>
      <c r="J619" s="19">
        <f>H619/E619*100</f>
        <v>100</v>
      </c>
      <c r="K619" s="19">
        <f>G619/F619*100</f>
        <v>100</v>
      </c>
    </row>
    <row r="620" spans="1:11" ht="60" x14ac:dyDescent="0.25">
      <c r="A620" s="144"/>
      <c r="B620" s="135"/>
      <c r="C620" s="24" t="s">
        <v>20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9">
        <v>0</v>
      </c>
      <c r="J620" s="19">
        <v>0</v>
      </c>
      <c r="K620" s="19">
        <v>0</v>
      </c>
    </row>
    <row r="621" spans="1:11" ht="30" x14ac:dyDescent="0.25">
      <c r="A621" s="144"/>
      <c r="B621" s="135"/>
      <c r="C621" s="16" t="s">
        <v>21</v>
      </c>
      <c r="D621" s="17">
        <v>0</v>
      </c>
      <c r="E621" s="17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</row>
    <row r="622" spans="1:11" ht="60" x14ac:dyDescent="0.25">
      <c r="A622" s="144"/>
      <c r="B622" s="135"/>
      <c r="C622" s="24" t="s">
        <v>22</v>
      </c>
      <c r="D622" s="17">
        <f t="shared" ref="D622:I622" si="77">D621</f>
        <v>0</v>
      </c>
      <c r="E622" s="17">
        <f>E621</f>
        <v>0</v>
      </c>
      <c r="F622" s="17">
        <f t="shared" si="77"/>
        <v>0</v>
      </c>
      <c r="G622" s="17">
        <f t="shared" si="77"/>
        <v>0</v>
      </c>
      <c r="H622" s="17">
        <f t="shared" si="77"/>
        <v>0</v>
      </c>
      <c r="I622" s="17">
        <f t="shared" si="77"/>
        <v>0</v>
      </c>
      <c r="J622" s="17">
        <v>0</v>
      </c>
      <c r="K622" s="17">
        <v>0</v>
      </c>
    </row>
    <row r="623" spans="1:11" ht="30" x14ac:dyDescent="0.25">
      <c r="A623" s="144"/>
      <c r="B623" s="135"/>
      <c r="C623" s="16" t="s">
        <v>23</v>
      </c>
      <c r="D623" s="17">
        <v>0</v>
      </c>
      <c r="E623" s="17">
        <v>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</row>
    <row r="624" spans="1:11" ht="24.75" customHeight="1" x14ac:dyDescent="0.25">
      <c r="A624" s="145"/>
      <c r="B624" s="136"/>
      <c r="C624" s="16" t="s">
        <v>24</v>
      </c>
      <c r="D624" s="17">
        <v>0</v>
      </c>
      <c r="E624" s="17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</row>
    <row r="625" spans="1:11" ht="24.75" customHeight="1" x14ac:dyDescent="0.25">
      <c r="A625" s="143" t="s">
        <v>116</v>
      </c>
      <c r="B625" s="134" t="s">
        <v>49</v>
      </c>
      <c r="C625" s="12" t="s">
        <v>18</v>
      </c>
      <c r="D625" s="14">
        <f>D626+D628+D630+D631</f>
        <v>194</v>
      </c>
      <c r="E625" s="14">
        <f>E626+E628+E630+E631</f>
        <v>194</v>
      </c>
      <c r="F625" s="14">
        <f>F626+F628+F630+F631</f>
        <v>194</v>
      </c>
      <c r="G625" s="14">
        <f>G626+G628+G630+G631</f>
        <v>194</v>
      </c>
      <c r="H625" s="14">
        <f>H626+H628+H630+H631</f>
        <v>194</v>
      </c>
      <c r="I625" s="15">
        <f>G625/D625*100</f>
        <v>100</v>
      </c>
      <c r="J625" s="15">
        <f>H625/E625*100</f>
        <v>100</v>
      </c>
      <c r="K625" s="19">
        <f>G625/F625*100</f>
        <v>100</v>
      </c>
    </row>
    <row r="626" spans="1:11" ht="15" x14ac:dyDescent="0.25">
      <c r="A626" s="144"/>
      <c r="B626" s="135"/>
      <c r="C626" s="16" t="s">
        <v>19</v>
      </c>
      <c r="D626" s="17">
        <v>194</v>
      </c>
      <c r="E626" s="17">
        <v>194</v>
      </c>
      <c r="F626" s="17">
        <v>194</v>
      </c>
      <c r="G626" s="17">
        <v>194</v>
      </c>
      <c r="H626" s="17">
        <v>194</v>
      </c>
      <c r="I626" s="19">
        <f>G626/D626*100</f>
        <v>100</v>
      </c>
      <c r="J626" s="19">
        <f>H626/E626*100</f>
        <v>100</v>
      </c>
      <c r="K626" s="19">
        <f>G626/F626*100</f>
        <v>100</v>
      </c>
    </row>
    <row r="627" spans="1:11" ht="60" x14ac:dyDescent="0.25">
      <c r="A627" s="144"/>
      <c r="B627" s="135"/>
      <c r="C627" s="24" t="s">
        <v>20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9">
        <v>0</v>
      </c>
      <c r="J627" s="19">
        <v>0</v>
      </c>
      <c r="K627" s="19">
        <v>0</v>
      </c>
    </row>
    <row r="628" spans="1:11" ht="30" x14ac:dyDescent="0.25">
      <c r="A628" s="144"/>
      <c r="B628" s="135"/>
      <c r="C628" s="16" t="s">
        <v>21</v>
      </c>
      <c r="D628" s="17">
        <v>0</v>
      </c>
      <c r="E628" s="17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</row>
    <row r="629" spans="1:11" ht="60" x14ac:dyDescent="0.25">
      <c r="A629" s="144"/>
      <c r="B629" s="135"/>
      <c r="C629" s="24" t="s">
        <v>22</v>
      </c>
      <c r="D629" s="17">
        <f t="shared" ref="D629" si="78">D628</f>
        <v>0</v>
      </c>
      <c r="E629" s="17">
        <f>E628</f>
        <v>0</v>
      </c>
      <c r="F629" s="17">
        <f t="shared" ref="F629:I629" si="79">F628</f>
        <v>0</v>
      </c>
      <c r="G629" s="17">
        <f t="shared" si="79"/>
        <v>0</v>
      </c>
      <c r="H629" s="17">
        <f t="shared" si="79"/>
        <v>0</v>
      </c>
      <c r="I629" s="17">
        <f t="shared" si="79"/>
        <v>0</v>
      </c>
      <c r="J629" s="17">
        <v>0</v>
      </c>
      <c r="K629" s="17">
        <v>0</v>
      </c>
    </row>
    <row r="630" spans="1:11" ht="30" x14ac:dyDescent="0.25">
      <c r="A630" s="144"/>
      <c r="B630" s="135"/>
      <c r="C630" s="16" t="s">
        <v>23</v>
      </c>
      <c r="D630" s="17">
        <v>0</v>
      </c>
      <c r="E630" s="17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</row>
    <row r="631" spans="1:11" ht="24.75" customHeight="1" x14ac:dyDescent="0.25">
      <c r="A631" s="145"/>
      <c r="B631" s="136"/>
      <c r="C631" s="16" t="s">
        <v>24</v>
      </c>
      <c r="D631" s="17">
        <v>0</v>
      </c>
      <c r="E631" s="17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</row>
    <row r="632" spans="1:11" ht="24.75" customHeight="1" x14ac:dyDescent="0.25">
      <c r="A632" s="137" t="s">
        <v>117</v>
      </c>
      <c r="B632" s="133"/>
      <c r="C632" s="12" t="s">
        <v>18</v>
      </c>
      <c r="D632" s="14">
        <f>D633+D635+D637+D638</f>
        <v>870</v>
      </c>
      <c r="E632" s="14">
        <f>E633+E635+E637+E638</f>
        <v>870</v>
      </c>
      <c r="F632" s="14">
        <f>F633+F635+F637+F638</f>
        <v>870</v>
      </c>
      <c r="G632" s="14">
        <f>G633+G635+G637+G638</f>
        <v>870</v>
      </c>
      <c r="H632" s="14">
        <f>H633+H635+H637+H638</f>
        <v>870</v>
      </c>
      <c r="I632" s="15">
        <f>G632/D632*100</f>
        <v>100</v>
      </c>
      <c r="J632" s="15">
        <f>H632/E632*100</f>
        <v>100</v>
      </c>
      <c r="K632" s="19">
        <f>G632/F632*100</f>
        <v>100</v>
      </c>
    </row>
    <row r="633" spans="1:11" ht="15" x14ac:dyDescent="0.25">
      <c r="A633" s="138"/>
      <c r="B633" s="131"/>
      <c r="C633" s="16" t="s">
        <v>19</v>
      </c>
      <c r="D633" s="17">
        <f>D640</f>
        <v>870</v>
      </c>
      <c r="E633" s="17">
        <f t="shared" ref="E633:H633" si="80">E640</f>
        <v>870</v>
      </c>
      <c r="F633" s="17">
        <f t="shared" si="80"/>
        <v>870</v>
      </c>
      <c r="G633" s="17">
        <f t="shared" si="80"/>
        <v>870</v>
      </c>
      <c r="H633" s="17">
        <f t="shared" si="80"/>
        <v>870</v>
      </c>
      <c r="I633" s="19">
        <f>G633/D633*100</f>
        <v>100</v>
      </c>
      <c r="J633" s="19">
        <f>H633/E633*100</f>
        <v>100</v>
      </c>
      <c r="K633" s="19">
        <f>G633/F633*100</f>
        <v>100</v>
      </c>
    </row>
    <row r="634" spans="1:11" ht="60" x14ac:dyDescent="0.25">
      <c r="A634" s="138"/>
      <c r="B634" s="131"/>
      <c r="C634" s="24" t="s">
        <v>20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9">
        <v>0</v>
      </c>
      <c r="J634" s="19">
        <v>0</v>
      </c>
      <c r="K634" s="19">
        <v>0</v>
      </c>
    </row>
    <row r="635" spans="1:11" ht="30" x14ac:dyDescent="0.25">
      <c r="A635" s="138"/>
      <c r="B635" s="131"/>
      <c r="C635" s="16" t="s">
        <v>21</v>
      </c>
      <c r="D635" s="17">
        <v>0</v>
      </c>
      <c r="E635" s="17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</row>
    <row r="636" spans="1:11" ht="60" x14ac:dyDescent="0.25">
      <c r="A636" s="138"/>
      <c r="B636" s="131"/>
      <c r="C636" s="24" t="s">
        <v>22</v>
      </c>
      <c r="D636" s="17">
        <f t="shared" ref="D636:I636" si="81">D635</f>
        <v>0</v>
      </c>
      <c r="E636" s="17">
        <f t="shared" si="81"/>
        <v>0</v>
      </c>
      <c r="F636" s="17">
        <f t="shared" si="81"/>
        <v>0</v>
      </c>
      <c r="G636" s="17">
        <f t="shared" si="81"/>
        <v>0</v>
      </c>
      <c r="H636" s="17">
        <f t="shared" si="81"/>
        <v>0</v>
      </c>
      <c r="I636" s="17">
        <f t="shared" si="81"/>
        <v>0</v>
      </c>
      <c r="J636" s="19">
        <v>0</v>
      </c>
      <c r="K636" s="19">
        <v>0</v>
      </c>
    </row>
    <row r="637" spans="1:11" ht="30" x14ac:dyDescent="0.25">
      <c r="A637" s="138"/>
      <c r="B637" s="131"/>
      <c r="C637" s="16" t="s">
        <v>23</v>
      </c>
      <c r="D637" s="17">
        <v>0</v>
      </c>
      <c r="E637" s="17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</row>
    <row r="638" spans="1:11" ht="24.75" customHeight="1" x14ac:dyDescent="0.25">
      <c r="A638" s="139"/>
      <c r="B638" s="132"/>
      <c r="C638" s="16" t="s">
        <v>24</v>
      </c>
      <c r="D638" s="17">
        <v>0</v>
      </c>
      <c r="E638" s="17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</row>
    <row r="639" spans="1:11" ht="24.75" customHeight="1" x14ac:dyDescent="0.25">
      <c r="A639" s="128" t="s">
        <v>118</v>
      </c>
      <c r="B639" s="133"/>
      <c r="C639" s="12" t="s">
        <v>18</v>
      </c>
      <c r="D639" s="14">
        <f>D640+D642+D644+D645</f>
        <v>870</v>
      </c>
      <c r="E639" s="14">
        <f>E640+E642+E644+E645</f>
        <v>870</v>
      </c>
      <c r="F639" s="14">
        <f>F640+F642+F644+F645</f>
        <v>870</v>
      </c>
      <c r="G639" s="14">
        <f>G640+G642+G644+G645</f>
        <v>870</v>
      </c>
      <c r="H639" s="14">
        <f>H640+H642+H644+H645</f>
        <v>870</v>
      </c>
      <c r="I639" s="15">
        <f>G639/D639*100</f>
        <v>100</v>
      </c>
      <c r="J639" s="15">
        <f>H639/E639*100</f>
        <v>100</v>
      </c>
      <c r="K639" s="19">
        <f>G639/F639*100</f>
        <v>100</v>
      </c>
    </row>
    <row r="640" spans="1:11" ht="15" x14ac:dyDescent="0.25">
      <c r="A640" s="129"/>
      <c r="B640" s="131"/>
      <c r="C640" s="16" t="s">
        <v>19</v>
      </c>
      <c r="D640" s="17">
        <v>870</v>
      </c>
      <c r="E640" s="17">
        <v>870</v>
      </c>
      <c r="F640" s="17">
        <v>870</v>
      </c>
      <c r="G640" s="17">
        <v>870</v>
      </c>
      <c r="H640" s="17">
        <v>870</v>
      </c>
      <c r="I640" s="19">
        <f>G640/D640*100</f>
        <v>100</v>
      </c>
      <c r="J640" s="19">
        <f>H640/E640*100</f>
        <v>100</v>
      </c>
      <c r="K640" s="19">
        <f>G640/F640*100</f>
        <v>100</v>
      </c>
    </row>
    <row r="641" spans="1:11" ht="60" x14ac:dyDescent="0.25">
      <c r="A641" s="129"/>
      <c r="B641" s="131"/>
      <c r="C641" s="24" t="s">
        <v>20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9">
        <v>0</v>
      </c>
      <c r="J641" s="19">
        <v>0</v>
      </c>
      <c r="K641" s="19">
        <v>0</v>
      </c>
    </row>
    <row r="642" spans="1:11" ht="30" x14ac:dyDescent="0.25">
      <c r="A642" s="129"/>
      <c r="B642" s="131"/>
      <c r="C642" s="16" t="s">
        <v>21</v>
      </c>
      <c r="D642" s="17">
        <v>0</v>
      </c>
      <c r="E642" s="17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</row>
    <row r="643" spans="1:11" ht="60" x14ac:dyDescent="0.25">
      <c r="A643" s="129"/>
      <c r="B643" s="131"/>
      <c r="C643" s="24" t="s">
        <v>22</v>
      </c>
      <c r="D643" s="17">
        <f t="shared" ref="D643:I643" si="82">D642</f>
        <v>0</v>
      </c>
      <c r="E643" s="17">
        <f t="shared" si="82"/>
        <v>0</v>
      </c>
      <c r="F643" s="17">
        <f t="shared" si="82"/>
        <v>0</v>
      </c>
      <c r="G643" s="17">
        <f t="shared" si="82"/>
        <v>0</v>
      </c>
      <c r="H643" s="17">
        <f t="shared" si="82"/>
        <v>0</v>
      </c>
      <c r="I643" s="17">
        <f t="shared" si="82"/>
        <v>0</v>
      </c>
      <c r="J643" s="19">
        <v>0</v>
      </c>
      <c r="K643" s="19">
        <v>0</v>
      </c>
    </row>
    <row r="644" spans="1:11" ht="30" x14ac:dyDescent="0.25">
      <c r="A644" s="129"/>
      <c r="B644" s="131"/>
      <c r="C644" s="16" t="s">
        <v>23</v>
      </c>
      <c r="D644" s="17">
        <v>0</v>
      </c>
      <c r="E644" s="17">
        <v>0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</row>
    <row r="645" spans="1:11" ht="24.75" customHeight="1" x14ac:dyDescent="0.25">
      <c r="A645" s="130"/>
      <c r="B645" s="132"/>
      <c r="C645" s="16" t="s">
        <v>24</v>
      </c>
      <c r="D645" s="17">
        <v>0</v>
      </c>
      <c r="E645" s="17">
        <v>0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</row>
    <row r="646" spans="1:11" ht="24.75" customHeight="1" x14ac:dyDescent="0.25">
      <c r="A646" s="137" t="s">
        <v>119</v>
      </c>
      <c r="B646" s="133"/>
      <c r="C646" s="12" t="s">
        <v>18</v>
      </c>
      <c r="D646" s="14">
        <f>D647+D649+D651+D652</f>
        <v>480</v>
      </c>
      <c r="E646" s="14">
        <f>E647+E649+E651+E652</f>
        <v>480</v>
      </c>
      <c r="F646" s="14">
        <f>F647+F649+F651+F652</f>
        <v>480</v>
      </c>
      <c r="G646" s="14">
        <f>G647+G649+G651+G652</f>
        <v>480</v>
      </c>
      <c r="H646" s="14">
        <f>H647+H649+H651+H652</f>
        <v>480</v>
      </c>
      <c r="I646" s="15">
        <f>G646/D646*100</f>
        <v>100</v>
      </c>
      <c r="J646" s="15">
        <f>H646/E646*100</f>
        <v>100</v>
      </c>
      <c r="K646" s="19">
        <f>G646/F646*100</f>
        <v>100</v>
      </c>
    </row>
    <row r="647" spans="1:11" ht="15" x14ac:dyDescent="0.25">
      <c r="A647" s="138"/>
      <c r="B647" s="131"/>
      <c r="C647" s="16" t="s">
        <v>19</v>
      </c>
      <c r="D647" s="17">
        <f>D654</f>
        <v>480</v>
      </c>
      <c r="E647" s="17">
        <f t="shared" ref="E647:H647" si="83">E654</f>
        <v>480</v>
      </c>
      <c r="F647" s="17">
        <f t="shared" si="83"/>
        <v>480</v>
      </c>
      <c r="G647" s="17">
        <f t="shared" si="83"/>
        <v>480</v>
      </c>
      <c r="H647" s="17">
        <f t="shared" si="83"/>
        <v>480</v>
      </c>
      <c r="I647" s="19">
        <f>G647/D647*100</f>
        <v>100</v>
      </c>
      <c r="J647" s="19">
        <f>H647/E647*100</f>
        <v>100</v>
      </c>
      <c r="K647" s="19">
        <f>G647/F647*100</f>
        <v>100</v>
      </c>
    </row>
    <row r="648" spans="1:11" ht="60" x14ac:dyDescent="0.25">
      <c r="A648" s="138"/>
      <c r="B648" s="131"/>
      <c r="C648" s="24" t="s">
        <v>20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9">
        <v>0</v>
      </c>
      <c r="J648" s="19">
        <v>0</v>
      </c>
      <c r="K648" s="19">
        <v>0</v>
      </c>
    </row>
    <row r="649" spans="1:11" ht="30" x14ac:dyDescent="0.25">
      <c r="A649" s="138"/>
      <c r="B649" s="131"/>
      <c r="C649" s="16" t="s">
        <v>21</v>
      </c>
      <c r="D649" s="17">
        <v>0</v>
      </c>
      <c r="E649" s="17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</row>
    <row r="650" spans="1:11" ht="60" x14ac:dyDescent="0.25">
      <c r="A650" s="138"/>
      <c r="B650" s="131"/>
      <c r="C650" s="24" t="s">
        <v>22</v>
      </c>
      <c r="D650" s="17">
        <f t="shared" ref="D650:I650" si="84">D649</f>
        <v>0</v>
      </c>
      <c r="E650" s="17">
        <f t="shared" si="84"/>
        <v>0</v>
      </c>
      <c r="F650" s="17">
        <f t="shared" si="84"/>
        <v>0</v>
      </c>
      <c r="G650" s="17">
        <f t="shared" si="84"/>
        <v>0</v>
      </c>
      <c r="H650" s="17">
        <f t="shared" si="84"/>
        <v>0</v>
      </c>
      <c r="I650" s="17">
        <f t="shared" si="84"/>
        <v>0</v>
      </c>
      <c r="J650" s="19">
        <v>0</v>
      </c>
      <c r="K650" s="19">
        <v>0</v>
      </c>
    </row>
    <row r="651" spans="1:11" ht="30" x14ac:dyDescent="0.25">
      <c r="A651" s="138"/>
      <c r="B651" s="131"/>
      <c r="C651" s="16" t="s">
        <v>23</v>
      </c>
      <c r="D651" s="17">
        <v>0</v>
      </c>
      <c r="E651" s="17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</row>
    <row r="652" spans="1:11" ht="24.75" customHeight="1" x14ac:dyDescent="0.25">
      <c r="A652" s="139"/>
      <c r="B652" s="132"/>
      <c r="C652" s="16" t="s">
        <v>24</v>
      </c>
      <c r="D652" s="17">
        <v>0</v>
      </c>
      <c r="E652" s="17">
        <v>0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</row>
    <row r="653" spans="1:11" ht="24.75" customHeight="1" x14ac:dyDescent="0.25">
      <c r="A653" s="128" t="s">
        <v>120</v>
      </c>
      <c r="B653" s="131"/>
      <c r="C653" s="12" t="s">
        <v>18</v>
      </c>
      <c r="D653" s="14">
        <f>D654+D656+D658+D659</f>
        <v>480</v>
      </c>
      <c r="E653" s="14">
        <f>E654+E656+E658+E659</f>
        <v>480</v>
      </c>
      <c r="F653" s="14">
        <f>F654+F656+F658+F659</f>
        <v>480</v>
      </c>
      <c r="G653" s="14">
        <f>G654+G656+G658+G659</f>
        <v>480</v>
      </c>
      <c r="H653" s="14">
        <f>H654+H656+H658+H659</f>
        <v>480</v>
      </c>
      <c r="I653" s="15">
        <f>G653/D653*100</f>
        <v>100</v>
      </c>
      <c r="J653" s="15">
        <f>H653/E653*100</f>
        <v>100</v>
      </c>
      <c r="K653" s="19">
        <f>G653/F653*100</f>
        <v>100</v>
      </c>
    </row>
    <row r="654" spans="1:11" ht="15" x14ac:dyDescent="0.25">
      <c r="A654" s="129"/>
      <c r="B654" s="131"/>
      <c r="C654" s="16" t="s">
        <v>19</v>
      </c>
      <c r="D654" s="17">
        <v>480</v>
      </c>
      <c r="E654" s="17">
        <v>480</v>
      </c>
      <c r="F654" s="17">
        <v>480</v>
      </c>
      <c r="G654" s="17">
        <v>480</v>
      </c>
      <c r="H654" s="17">
        <v>480</v>
      </c>
      <c r="I654" s="19">
        <f>G654/D654*100</f>
        <v>100</v>
      </c>
      <c r="J654" s="19">
        <f>H654/E654*100</f>
        <v>100</v>
      </c>
      <c r="K654" s="19">
        <f>G654/F654*100</f>
        <v>100</v>
      </c>
    </row>
    <row r="655" spans="1:11" ht="25.5" customHeight="1" x14ac:dyDescent="0.25">
      <c r="A655" s="129"/>
      <c r="B655" s="131"/>
      <c r="C655" s="24" t="s">
        <v>20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9">
        <v>0</v>
      </c>
      <c r="J655" s="19">
        <v>0</v>
      </c>
      <c r="K655" s="19">
        <v>0</v>
      </c>
    </row>
    <row r="656" spans="1:11" ht="30" x14ac:dyDescent="0.25">
      <c r="A656" s="129"/>
      <c r="B656" s="131"/>
      <c r="C656" s="16" t="s">
        <v>21</v>
      </c>
      <c r="D656" s="17">
        <v>0</v>
      </c>
      <c r="E656" s="17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</row>
    <row r="657" spans="1:11" ht="60" x14ac:dyDescent="0.25">
      <c r="A657" s="129"/>
      <c r="B657" s="131"/>
      <c r="C657" s="24" t="s">
        <v>22</v>
      </c>
      <c r="D657" s="17">
        <f t="shared" ref="D657:I657" si="85">D656</f>
        <v>0</v>
      </c>
      <c r="E657" s="17">
        <f t="shared" si="85"/>
        <v>0</v>
      </c>
      <c r="F657" s="17">
        <f t="shared" si="85"/>
        <v>0</v>
      </c>
      <c r="G657" s="17">
        <f t="shared" si="85"/>
        <v>0</v>
      </c>
      <c r="H657" s="17">
        <f t="shared" si="85"/>
        <v>0</v>
      </c>
      <c r="I657" s="17">
        <f t="shared" si="85"/>
        <v>0</v>
      </c>
      <c r="J657" s="19">
        <v>0</v>
      </c>
      <c r="K657" s="19">
        <v>0</v>
      </c>
    </row>
    <row r="658" spans="1:11" ht="30" x14ac:dyDescent="0.25">
      <c r="A658" s="129"/>
      <c r="B658" s="131"/>
      <c r="C658" s="16" t="s">
        <v>23</v>
      </c>
      <c r="D658" s="17">
        <v>0</v>
      </c>
      <c r="E658" s="17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</row>
    <row r="659" spans="1:11" ht="24.75" customHeight="1" x14ac:dyDescent="0.25">
      <c r="A659" s="130"/>
      <c r="B659" s="132"/>
      <c r="C659" s="16" t="s">
        <v>24</v>
      </c>
      <c r="D659" s="17">
        <v>0</v>
      </c>
      <c r="E659" s="17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</row>
    <row r="660" spans="1:11" ht="24.75" customHeight="1" x14ac:dyDescent="0.25">
      <c r="A660" s="119" t="s">
        <v>121</v>
      </c>
      <c r="B660" s="122" t="s">
        <v>122</v>
      </c>
      <c r="C660" s="34" t="s">
        <v>18</v>
      </c>
      <c r="D660" s="17">
        <f t="shared" ref="D660:I660" si="86">D661+D663+D665+D666</f>
        <v>925503.79999999993</v>
      </c>
      <c r="E660" s="17">
        <f t="shared" si="86"/>
        <v>925503.79999999993</v>
      </c>
      <c r="F660" s="17">
        <f t="shared" si="86"/>
        <v>925203.7</v>
      </c>
      <c r="G660" s="17">
        <f t="shared" si="86"/>
        <v>766309.79999999993</v>
      </c>
      <c r="H660" s="17">
        <f t="shared" si="86"/>
        <v>766309.79999999993</v>
      </c>
      <c r="I660" s="17">
        <f t="shared" si="86"/>
        <v>175.03273369597207</v>
      </c>
      <c r="J660" s="15">
        <f>G660/E660*100</f>
        <v>82.799206226922024</v>
      </c>
      <c r="K660" s="15">
        <f>G660/F660*100</f>
        <v>82.826063060491435</v>
      </c>
    </row>
    <row r="661" spans="1:11" ht="15" x14ac:dyDescent="0.25">
      <c r="A661" s="120"/>
      <c r="B661" s="123"/>
      <c r="C661" s="34" t="s">
        <v>19</v>
      </c>
      <c r="D661" s="17">
        <f t="shared" ref="D661:H664" si="87">D668+D676+D684+D691</f>
        <v>680900.79999999993</v>
      </c>
      <c r="E661" s="17">
        <f t="shared" si="87"/>
        <v>680900.79999999993</v>
      </c>
      <c r="F661" s="17">
        <f t="shared" si="87"/>
        <v>680600.7</v>
      </c>
      <c r="G661" s="17">
        <f t="shared" si="87"/>
        <v>527766.29999999993</v>
      </c>
      <c r="H661" s="17">
        <f t="shared" si="87"/>
        <v>527766.29999999993</v>
      </c>
      <c r="I661" s="17">
        <f>G661/D661*100</f>
        <v>77.510013206035296</v>
      </c>
      <c r="J661" s="19">
        <f>G661/E661*100</f>
        <v>77.510013206035296</v>
      </c>
      <c r="K661" s="19">
        <f>G661/F661*100</f>
        <v>77.544190007444897</v>
      </c>
    </row>
    <row r="662" spans="1:11" ht="60" x14ac:dyDescent="0.25">
      <c r="A662" s="120"/>
      <c r="B662" s="123"/>
      <c r="C662" s="24" t="s">
        <v>20</v>
      </c>
      <c r="D662" s="17">
        <f t="shared" si="87"/>
        <v>91764.599999999991</v>
      </c>
      <c r="E662" s="17">
        <f t="shared" si="87"/>
        <v>91764.599999999991</v>
      </c>
      <c r="F662" s="17">
        <f t="shared" si="87"/>
        <v>91464.599999999991</v>
      </c>
      <c r="G662" s="17">
        <f t="shared" si="87"/>
        <v>81614.2</v>
      </c>
      <c r="H662" s="17">
        <f t="shared" si="87"/>
        <v>81614.2</v>
      </c>
      <c r="I662" s="17">
        <f>G662/D662*100</f>
        <v>88.93865390357503</v>
      </c>
      <c r="J662" s="19">
        <f>G662/E662*100</f>
        <v>88.93865390357503</v>
      </c>
      <c r="K662" s="19">
        <f>G662/F662*100</f>
        <v>89.230368907752293</v>
      </c>
    </row>
    <row r="663" spans="1:11" ht="30" x14ac:dyDescent="0.25">
      <c r="A663" s="120"/>
      <c r="B663" s="123"/>
      <c r="C663" s="34" t="s">
        <v>21</v>
      </c>
      <c r="D663" s="17">
        <f t="shared" si="87"/>
        <v>244603</v>
      </c>
      <c r="E663" s="17">
        <f t="shared" si="87"/>
        <v>244603</v>
      </c>
      <c r="F663" s="17">
        <f t="shared" si="87"/>
        <v>244603</v>
      </c>
      <c r="G663" s="17">
        <f t="shared" si="87"/>
        <v>238543.5</v>
      </c>
      <c r="H663" s="17">
        <f t="shared" si="87"/>
        <v>238543.5</v>
      </c>
      <c r="I663" s="17">
        <f>G663/D663*100</f>
        <v>97.522720489936759</v>
      </c>
      <c r="J663" s="19">
        <f>G663/E663*100</f>
        <v>97.522720489936759</v>
      </c>
      <c r="K663" s="19">
        <f>G663/F663*100</f>
        <v>97.522720489936759</v>
      </c>
    </row>
    <row r="664" spans="1:11" ht="60" x14ac:dyDescent="0.25">
      <c r="A664" s="120"/>
      <c r="B664" s="123"/>
      <c r="C664" s="24" t="s">
        <v>22</v>
      </c>
      <c r="D664" s="17">
        <f t="shared" si="87"/>
        <v>244603</v>
      </c>
      <c r="E664" s="17">
        <f t="shared" si="87"/>
        <v>244603</v>
      </c>
      <c r="F664" s="17">
        <f t="shared" si="87"/>
        <v>244603</v>
      </c>
      <c r="G664" s="17">
        <f t="shared" si="87"/>
        <v>238543.5</v>
      </c>
      <c r="H664" s="17">
        <f t="shared" si="87"/>
        <v>238543.5</v>
      </c>
      <c r="I664" s="17">
        <f>G664/D664*100</f>
        <v>97.522720489936759</v>
      </c>
      <c r="J664" s="19">
        <f>G664/E664*100</f>
        <v>97.522720489936759</v>
      </c>
      <c r="K664" s="19">
        <f>G664/F664*100</f>
        <v>97.522720489936759</v>
      </c>
    </row>
    <row r="665" spans="1:11" ht="30" x14ac:dyDescent="0.25">
      <c r="A665" s="120"/>
      <c r="B665" s="123"/>
      <c r="C665" s="34" t="s">
        <v>23</v>
      </c>
      <c r="D665" s="17">
        <f>D672+D681+D688+D695</f>
        <v>0</v>
      </c>
      <c r="E665" s="17">
        <f>E672+E681+E688+E695</f>
        <v>0</v>
      </c>
      <c r="F665" s="17">
        <f>F672+F681+F688+F695</f>
        <v>0</v>
      </c>
      <c r="G665" s="17">
        <f>G672+G681+G688+G695</f>
        <v>0</v>
      </c>
      <c r="H665" s="17">
        <f>H672+H681+H688+H695</f>
        <v>0</v>
      </c>
      <c r="I665" s="17">
        <v>0</v>
      </c>
      <c r="J665" s="19">
        <v>0</v>
      </c>
      <c r="K665" s="19">
        <v>0</v>
      </c>
    </row>
    <row r="666" spans="1:11" ht="24.75" customHeight="1" x14ac:dyDescent="0.25">
      <c r="A666" s="120"/>
      <c r="B666" s="124"/>
      <c r="C666" s="35" t="s">
        <v>25</v>
      </c>
      <c r="D666" s="17">
        <f>D773</f>
        <v>0</v>
      </c>
      <c r="E666" s="17">
        <f t="shared" ref="E666:H666" si="88">E773</f>
        <v>0</v>
      </c>
      <c r="F666" s="17">
        <f t="shared" si="88"/>
        <v>0</v>
      </c>
      <c r="G666" s="17">
        <f t="shared" si="88"/>
        <v>0</v>
      </c>
      <c r="H666" s="17">
        <f t="shared" si="88"/>
        <v>0</v>
      </c>
      <c r="I666" s="17">
        <v>0</v>
      </c>
      <c r="J666" s="17">
        <v>0</v>
      </c>
      <c r="K666" s="17">
        <v>0</v>
      </c>
    </row>
    <row r="667" spans="1:11" ht="24.75" customHeight="1" x14ac:dyDescent="0.25">
      <c r="A667" s="120"/>
      <c r="B667" s="133" t="s">
        <v>49</v>
      </c>
      <c r="C667" s="16" t="s">
        <v>18</v>
      </c>
      <c r="D667" s="17">
        <f>D668+D670+D672+D673+D674</f>
        <v>775434.3</v>
      </c>
      <c r="E667" s="17">
        <f>E668+E670+E672+E673+E674</f>
        <v>775434.3</v>
      </c>
      <c r="F667" s="17">
        <f t="shared" ref="F667:H667" si="89">F668+F670+F672+F673+F674</f>
        <v>775434.2</v>
      </c>
      <c r="G667" s="17">
        <f t="shared" si="89"/>
        <v>632320.9</v>
      </c>
      <c r="H667" s="17">
        <f t="shared" si="89"/>
        <v>632320.9</v>
      </c>
      <c r="I667" s="15">
        <f>G667/D667*100</f>
        <v>81.54409728844854</v>
      </c>
      <c r="J667" s="15">
        <f>G667/E667*100</f>
        <v>81.54409728844854</v>
      </c>
      <c r="K667" s="15">
        <f>G667/F667*100</f>
        <v>81.544107804375926</v>
      </c>
    </row>
    <row r="668" spans="1:11" ht="15" x14ac:dyDescent="0.25">
      <c r="A668" s="120"/>
      <c r="B668" s="131"/>
      <c r="C668" s="16" t="s">
        <v>19</v>
      </c>
      <c r="D668" s="17">
        <f>D733+D747+D810+D712+D873+D768+D796</f>
        <v>615607.1</v>
      </c>
      <c r="E668" s="17">
        <f>E733+E747+E810+E712+E873+E768+E796</f>
        <v>615607.1</v>
      </c>
      <c r="F668" s="17">
        <f>F733+F747+F810+F712+F873+F768+F796</f>
        <v>615607</v>
      </c>
      <c r="G668" s="17">
        <f>G733+G747+G810+G712+G873+G768+G796</f>
        <v>472608.8</v>
      </c>
      <c r="H668" s="17">
        <f>H733+H747+H810+H712+H873+H768+H796</f>
        <v>472608.8</v>
      </c>
      <c r="I668" s="19">
        <f>G668/D668*100</f>
        <v>76.771174341556488</v>
      </c>
      <c r="J668" s="19">
        <f>G668/E668*100</f>
        <v>76.771174341556488</v>
      </c>
      <c r="K668" s="19">
        <f>G668/F668*100</f>
        <v>76.77118681236567</v>
      </c>
    </row>
    <row r="669" spans="1:11" ht="60" x14ac:dyDescent="0.25">
      <c r="A669" s="120"/>
      <c r="B669" s="131"/>
      <c r="C669" s="24" t="s">
        <v>20</v>
      </c>
      <c r="D669" s="17">
        <f>D748+D811+D881</f>
        <v>26470.899999999998</v>
      </c>
      <c r="E669" s="17">
        <f>E748+E811+E881</f>
        <v>26470.899999999998</v>
      </c>
      <c r="F669" s="17">
        <f>F748+F811+F881</f>
        <v>26470.899999999998</v>
      </c>
      <c r="G669" s="17">
        <f>G748+G811+G881</f>
        <v>26456.7</v>
      </c>
      <c r="H669" s="17">
        <f>H748+H811+H881</f>
        <v>26456.7</v>
      </c>
      <c r="I669" s="19">
        <v>0</v>
      </c>
      <c r="J669" s="19">
        <v>0</v>
      </c>
      <c r="K669" s="19">
        <v>0</v>
      </c>
    </row>
    <row r="670" spans="1:11" ht="33" customHeight="1" x14ac:dyDescent="0.25">
      <c r="A670" s="120"/>
      <c r="B670" s="131"/>
      <c r="C670" s="16" t="s">
        <v>21</v>
      </c>
      <c r="D670" s="17">
        <f>D812+D749+D875</f>
        <v>159827.20000000001</v>
      </c>
      <c r="E670" s="17">
        <f>E812+E749+E875</f>
        <v>159827.20000000001</v>
      </c>
      <c r="F670" s="17">
        <f>F812+F749+F875</f>
        <v>159827.20000000001</v>
      </c>
      <c r="G670" s="17">
        <f>G812+G749+G875</f>
        <v>159712.1</v>
      </c>
      <c r="H670" s="17">
        <f>H812+H749+H875</f>
        <v>159712.1</v>
      </c>
      <c r="I670" s="19">
        <f>G670/D670*100</f>
        <v>99.927984723501368</v>
      </c>
      <c r="J670" s="19">
        <f t="shared" ref="J670:J671" si="90">G670/E670*100</f>
        <v>99.927984723501368</v>
      </c>
      <c r="K670" s="19">
        <f t="shared" ref="K670:K671" si="91">G670/F670*100</f>
        <v>99.927984723501368</v>
      </c>
    </row>
    <row r="671" spans="1:11" ht="60" x14ac:dyDescent="0.25">
      <c r="A671" s="120"/>
      <c r="B671" s="131"/>
      <c r="C671" s="24" t="s">
        <v>22</v>
      </c>
      <c r="D671" s="17">
        <f>D750+D813+D876</f>
        <v>159827.20000000001</v>
      </c>
      <c r="E671" s="17">
        <f>E750+E813+E876</f>
        <v>159827.20000000001</v>
      </c>
      <c r="F671" s="17">
        <f>F750+F813+F876</f>
        <v>159827.20000000001</v>
      </c>
      <c r="G671" s="17">
        <f>G750+G813+G876</f>
        <v>159712.1</v>
      </c>
      <c r="H671" s="17">
        <f>H750+H813+H876</f>
        <v>159712.1</v>
      </c>
      <c r="I671" s="19">
        <f>G671/D671*100</f>
        <v>99.927984723501368</v>
      </c>
      <c r="J671" s="19">
        <f t="shared" si="90"/>
        <v>99.927984723501368</v>
      </c>
      <c r="K671" s="19">
        <f t="shared" si="91"/>
        <v>99.927984723501368</v>
      </c>
    </row>
    <row r="672" spans="1:11" ht="30" x14ac:dyDescent="0.25">
      <c r="A672" s="120"/>
      <c r="B672" s="131"/>
      <c r="C672" s="16" t="s">
        <v>23</v>
      </c>
      <c r="D672" s="17">
        <f>D737+D814</f>
        <v>0</v>
      </c>
      <c r="E672" s="17">
        <v>0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</row>
    <row r="673" spans="1:11" ht="126" x14ac:dyDescent="0.25">
      <c r="A673" s="120"/>
      <c r="B673" s="131"/>
      <c r="C673" s="36" t="s">
        <v>25</v>
      </c>
      <c r="D673" s="17">
        <f>D738+D815</f>
        <v>0</v>
      </c>
      <c r="E673" s="17">
        <f>E738+E815</f>
        <v>0</v>
      </c>
      <c r="F673" s="17">
        <f>F738+F815</f>
        <v>0</v>
      </c>
      <c r="G673" s="17">
        <f>G738+G815</f>
        <v>0</v>
      </c>
      <c r="H673" s="17">
        <f>H738+H815</f>
        <v>0</v>
      </c>
      <c r="I673" s="19">
        <v>0</v>
      </c>
      <c r="J673" s="19">
        <v>0</v>
      </c>
      <c r="K673" s="19">
        <v>0</v>
      </c>
    </row>
    <row r="674" spans="1:11" ht="24.75" customHeight="1" x14ac:dyDescent="0.25">
      <c r="A674" s="120"/>
      <c r="B674" s="132"/>
      <c r="C674" s="35" t="s">
        <v>25</v>
      </c>
      <c r="D674" s="17">
        <f>D773</f>
        <v>0</v>
      </c>
      <c r="E674" s="17">
        <f t="shared" ref="E674:H674" si="92">E773</f>
        <v>0</v>
      </c>
      <c r="F674" s="17">
        <f t="shared" si="92"/>
        <v>0</v>
      </c>
      <c r="G674" s="17">
        <f t="shared" si="92"/>
        <v>0</v>
      </c>
      <c r="H674" s="17">
        <f t="shared" si="92"/>
        <v>0</v>
      </c>
      <c r="I674" s="19">
        <v>0</v>
      </c>
      <c r="J674" s="19">
        <v>0</v>
      </c>
      <c r="K674" s="19">
        <v>0</v>
      </c>
    </row>
    <row r="675" spans="1:11" ht="24.75" customHeight="1" x14ac:dyDescent="0.25">
      <c r="A675" s="120"/>
      <c r="B675" s="134" t="s">
        <v>30</v>
      </c>
      <c r="C675" s="16" t="s">
        <v>18</v>
      </c>
      <c r="D675" s="17">
        <f>D676+D678+D681+D682</f>
        <v>150069.5</v>
      </c>
      <c r="E675" s="17">
        <f>E676+E678+E681+E682</f>
        <v>150069.5</v>
      </c>
      <c r="F675" s="17">
        <f>F676+F678+F681+F682</f>
        <v>149769.5</v>
      </c>
      <c r="G675" s="17">
        <f>G676+G678+G681+G682</f>
        <v>133988.9</v>
      </c>
      <c r="H675" s="17">
        <f>H676+H678+H681+H682</f>
        <v>133988.9</v>
      </c>
      <c r="I675" s="15">
        <f>G675/D675*100</f>
        <v>89.284564818300851</v>
      </c>
      <c r="J675" s="15">
        <f>G675/E675*100</f>
        <v>89.284564818300851</v>
      </c>
      <c r="K675" s="15">
        <f>G675/F675*100</f>
        <v>89.463408771478839</v>
      </c>
    </row>
    <row r="676" spans="1:11" ht="15" x14ac:dyDescent="0.25">
      <c r="A676" s="120"/>
      <c r="B676" s="135"/>
      <c r="C676" s="16" t="s">
        <v>19</v>
      </c>
      <c r="D676" s="17">
        <f>D705+D817+D789+D754</f>
        <v>65293.7</v>
      </c>
      <c r="E676" s="17">
        <f>E705+E817+E789+E754</f>
        <v>65293.7</v>
      </c>
      <c r="F676" s="17">
        <f>F705+F817+F789+F754</f>
        <v>64993.7</v>
      </c>
      <c r="G676" s="17">
        <f>G705+G817+G789+G754</f>
        <v>55157.499999999993</v>
      </c>
      <c r="H676" s="17">
        <f>H705+H817+H789+H754</f>
        <v>55157.499999999993</v>
      </c>
      <c r="I676" s="19">
        <f>G676/D676*100</f>
        <v>84.475990792373537</v>
      </c>
      <c r="J676" s="19">
        <f>G676/E676*100</f>
        <v>84.475990792373537</v>
      </c>
      <c r="K676" s="19">
        <f>G676/F676*100</f>
        <v>84.86591777356881</v>
      </c>
    </row>
    <row r="677" spans="1:11" ht="60" x14ac:dyDescent="0.25">
      <c r="A677" s="120"/>
      <c r="B677" s="135"/>
      <c r="C677" s="24" t="s">
        <v>20</v>
      </c>
      <c r="D677" s="17">
        <f>D676</f>
        <v>65293.7</v>
      </c>
      <c r="E677" s="17">
        <f>E676</f>
        <v>65293.7</v>
      </c>
      <c r="F677" s="17">
        <f t="shared" ref="F677:H677" si="93">F676</f>
        <v>64993.7</v>
      </c>
      <c r="G677" s="17">
        <f t="shared" si="93"/>
        <v>55157.499999999993</v>
      </c>
      <c r="H677" s="17">
        <f t="shared" si="93"/>
        <v>55157.499999999993</v>
      </c>
      <c r="I677" s="19">
        <v>0</v>
      </c>
      <c r="J677" s="19">
        <v>0</v>
      </c>
      <c r="K677" s="19">
        <v>0</v>
      </c>
    </row>
    <row r="678" spans="1:11" ht="30" x14ac:dyDescent="0.25">
      <c r="A678" s="120"/>
      <c r="B678" s="135"/>
      <c r="C678" s="16" t="s">
        <v>21</v>
      </c>
      <c r="D678" s="17">
        <f>D707+D819+D756</f>
        <v>84775.8</v>
      </c>
      <c r="E678" s="17">
        <f>E707+E819+E756</f>
        <v>84775.8</v>
      </c>
      <c r="F678" s="17">
        <f>F707+F819+F756</f>
        <v>84775.8</v>
      </c>
      <c r="G678" s="17">
        <f>G707+G819+G756</f>
        <v>78831.400000000009</v>
      </c>
      <c r="H678" s="17">
        <f>H707+H819+H756</f>
        <v>78831.400000000009</v>
      </c>
      <c r="I678" s="19">
        <f>G678/D678*100</f>
        <v>92.988093300210679</v>
      </c>
      <c r="J678" s="19">
        <f>G678/E678*100</f>
        <v>92.988093300210679</v>
      </c>
      <c r="K678" s="19">
        <f>G678/F678*100</f>
        <v>92.988093300210679</v>
      </c>
    </row>
    <row r="679" spans="1:11" ht="60" x14ac:dyDescent="0.25">
      <c r="A679" s="120"/>
      <c r="B679" s="135"/>
      <c r="C679" s="24" t="s">
        <v>22</v>
      </c>
      <c r="D679" s="17">
        <f>D678</f>
        <v>84775.8</v>
      </c>
      <c r="E679" s="17">
        <f>E678</f>
        <v>84775.8</v>
      </c>
      <c r="F679" s="17">
        <f>F678</f>
        <v>84775.8</v>
      </c>
      <c r="G679" s="17">
        <f>G678</f>
        <v>78831.400000000009</v>
      </c>
      <c r="H679" s="17">
        <f>H678</f>
        <v>78831.400000000009</v>
      </c>
      <c r="I679" s="19">
        <f>G679/D679*100</f>
        <v>92.988093300210679</v>
      </c>
      <c r="J679" s="19">
        <f>G679/E679*100</f>
        <v>92.988093300210679</v>
      </c>
      <c r="K679" s="19">
        <f>G679/F679*100</f>
        <v>92.988093300210679</v>
      </c>
    </row>
    <row r="680" spans="1:11" ht="60" x14ac:dyDescent="0.25">
      <c r="A680" s="120"/>
      <c r="B680" s="135"/>
      <c r="C680" s="37" t="s">
        <v>123</v>
      </c>
      <c r="D680" s="17"/>
      <c r="E680" s="17"/>
      <c r="F680" s="17"/>
      <c r="G680" s="17"/>
      <c r="H680" s="17"/>
      <c r="I680" s="19"/>
      <c r="J680" s="19"/>
      <c r="K680" s="19"/>
    </row>
    <row r="681" spans="1:11" ht="30" x14ac:dyDescent="0.25">
      <c r="A681" s="120"/>
      <c r="B681" s="135"/>
      <c r="C681" s="16" t="s">
        <v>23</v>
      </c>
      <c r="D681" s="17">
        <f t="shared" ref="D681:D682" si="94">D821</f>
        <v>0</v>
      </c>
      <c r="E681" s="17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</row>
    <row r="682" spans="1:11" ht="24.75" customHeight="1" x14ac:dyDescent="0.25">
      <c r="A682" s="120"/>
      <c r="B682" s="136"/>
      <c r="C682" s="16" t="s">
        <v>24</v>
      </c>
      <c r="D682" s="17">
        <f t="shared" si="94"/>
        <v>0</v>
      </c>
      <c r="E682" s="17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</row>
    <row r="683" spans="1:11" ht="24.75" customHeight="1" x14ac:dyDescent="0.25">
      <c r="A683" s="120"/>
      <c r="B683" s="122" t="s">
        <v>124</v>
      </c>
      <c r="C683" s="16" t="s">
        <v>18</v>
      </c>
      <c r="D683" s="17">
        <f>D684+D686+D688+D689</f>
        <v>0</v>
      </c>
      <c r="E683" s="17">
        <f>E684+E686+E688+E689</f>
        <v>0</v>
      </c>
      <c r="F683" s="17">
        <f>F684+F686+F688+F689</f>
        <v>0</v>
      </c>
      <c r="G683" s="17">
        <f>G684+G686+G688+G689</f>
        <v>0</v>
      </c>
      <c r="H683" s="17">
        <f>H684+H686+H688+H689</f>
        <v>0</v>
      </c>
      <c r="I683" s="15">
        <v>0</v>
      </c>
      <c r="J683" s="15">
        <v>0</v>
      </c>
      <c r="K683" s="15">
        <v>0</v>
      </c>
    </row>
    <row r="684" spans="1:11" ht="15" x14ac:dyDescent="0.25">
      <c r="A684" s="120"/>
      <c r="B684" s="123"/>
      <c r="C684" s="16" t="s">
        <v>19</v>
      </c>
      <c r="D684" s="17">
        <v>0</v>
      </c>
      <c r="E684" s="17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</row>
    <row r="685" spans="1:11" ht="60" x14ac:dyDescent="0.25">
      <c r="A685" s="120"/>
      <c r="B685" s="123"/>
      <c r="C685" s="24" t="s">
        <v>20</v>
      </c>
      <c r="D685" s="17">
        <v>0</v>
      </c>
      <c r="E685" s="17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5">
        <v>0</v>
      </c>
    </row>
    <row r="686" spans="1:11" ht="30" x14ac:dyDescent="0.25">
      <c r="A686" s="120"/>
      <c r="B686" s="123"/>
      <c r="C686" s="16" t="s">
        <v>21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</row>
    <row r="687" spans="1:11" ht="60" x14ac:dyDescent="0.25">
      <c r="A687" s="120"/>
      <c r="B687" s="123"/>
      <c r="C687" s="24" t="s">
        <v>22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</row>
    <row r="688" spans="1:11" ht="30" x14ac:dyDescent="0.25">
      <c r="A688" s="120"/>
      <c r="B688" s="123"/>
      <c r="C688" s="16" t="s">
        <v>23</v>
      </c>
      <c r="D688" s="17">
        <f>D828</f>
        <v>0</v>
      </c>
      <c r="E688" s="17">
        <f t="shared" ref="E688:H688" si="95">E828</f>
        <v>0</v>
      </c>
      <c r="F688" s="17">
        <f t="shared" si="95"/>
        <v>0</v>
      </c>
      <c r="G688" s="17">
        <f t="shared" si="95"/>
        <v>0</v>
      </c>
      <c r="H688" s="17">
        <f t="shared" si="95"/>
        <v>0</v>
      </c>
      <c r="I688" s="17">
        <v>0</v>
      </c>
      <c r="J688" s="17">
        <v>0</v>
      </c>
      <c r="K688" s="17">
        <v>0</v>
      </c>
    </row>
    <row r="689" spans="1:11" ht="24.75" customHeight="1" x14ac:dyDescent="0.25">
      <c r="A689" s="120"/>
      <c r="B689" s="124"/>
      <c r="C689" s="16" t="s">
        <v>24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9">
        <v>0</v>
      </c>
    </row>
    <row r="690" spans="1:11" ht="24.75" customHeight="1" x14ac:dyDescent="0.25">
      <c r="A690" s="120"/>
      <c r="B690" s="122" t="s">
        <v>32</v>
      </c>
      <c r="C690" s="16" t="s">
        <v>18</v>
      </c>
      <c r="D690" s="17">
        <f>D691+D693+D695+D696</f>
        <v>0</v>
      </c>
      <c r="E690" s="17">
        <f>E691+E693+E695+E696</f>
        <v>0</v>
      </c>
      <c r="F690" s="17">
        <f>F691+F693+F695+F696</f>
        <v>0</v>
      </c>
      <c r="G690" s="17">
        <f>G691+G693+G695+G696</f>
        <v>0</v>
      </c>
      <c r="H690" s="17">
        <f>H691+H693+H695+H696</f>
        <v>0</v>
      </c>
      <c r="I690" s="15">
        <v>0</v>
      </c>
      <c r="J690" s="15">
        <v>0</v>
      </c>
      <c r="K690" s="15">
        <v>0</v>
      </c>
    </row>
    <row r="691" spans="1:11" ht="15" x14ac:dyDescent="0.25">
      <c r="A691" s="120"/>
      <c r="B691" s="123"/>
      <c r="C691" s="16" t="s">
        <v>19</v>
      </c>
      <c r="D691" s="17">
        <v>0</v>
      </c>
      <c r="E691" s="17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</row>
    <row r="692" spans="1:11" ht="60" x14ac:dyDescent="0.25">
      <c r="A692" s="120"/>
      <c r="B692" s="123"/>
      <c r="C692" s="24" t="s">
        <v>20</v>
      </c>
      <c r="D692" s="17">
        <v>0</v>
      </c>
      <c r="E692" s="17">
        <v>0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5">
        <v>0</v>
      </c>
    </row>
    <row r="693" spans="1:11" ht="30" x14ac:dyDescent="0.25">
      <c r="A693" s="120"/>
      <c r="B693" s="123"/>
      <c r="C693" s="16" t="s">
        <v>21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</row>
    <row r="694" spans="1:11" ht="60" x14ac:dyDescent="0.25">
      <c r="A694" s="120"/>
      <c r="B694" s="123"/>
      <c r="C694" s="24" t="s">
        <v>22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</row>
    <row r="695" spans="1:11" ht="30" x14ac:dyDescent="0.25">
      <c r="A695" s="120"/>
      <c r="B695" s="123"/>
      <c r="C695" s="16" t="s">
        <v>23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</row>
    <row r="696" spans="1:11" ht="24.75" customHeight="1" x14ac:dyDescent="0.25">
      <c r="A696" s="121"/>
      <c r="B696" s="124"/>
      <c r="C696" s="16" t="s">
        <v>24</v>
      </c>
      <c r="D696" s="17">
        <f>D752</f>
        <v>0</v>
      </c>
      <c r="E696" s="17">
        <f t="shared" ref="E696:H696" si="96">E752</f>
        <v>0</v>
      </c>
      <c r="F696" s="17">
        <f t="shared" si="96"/>
        <v>0</v>
      </c>
      <c r="G696" s="17">
        <f t="shared" si="96"/>
        <v>0</v>
      </c>
      <c r="H696" s="17">
        <f t="shared" si="96"/>
        <v>0</v>
      </c>
      <c r="I696" s="17">
        <v>0</v>
      </c>
      <c r="J696" s="17">
        <v>0</v>
      </c>
      <c r="K696" s="19">
        <v>0</v>
      </c>
    </row>
    <row r="697" spans="1:11" ht="24.75" customHeight="1" x14ac:dyDescent="0.25">
      <c r="A697" s="119" t="s">
        <v>125</v>
      </c>
      <c r="B697" s="122" t="s">
        <v>126</v>
      </c>
      <c r="C697" s="16" t="s">
        <v>18</v>
      </c>
      <c r="D697" s="17">
        <f>D698+D700+D702+D703</f>
        <v>288875.2</v>
      </c>
      <c r="E697" s="17">
        <f>E698+E700+E702+E703</f>
        <v>288875.2</v>
      </c>
      <c r="F697" s="17">
        <f>F698+F700+F702+F703</f>
        <v>288875.2</v>
      </c>
      <c r="G697" s="17">
        <f>G698+G700+G702+G703</f>
        <v>145950.1</v>
      </c>
      <c r="H697" s="17">
        <f>H698+H700+H702+H703</f>
        <v>145950.1</v>
      </c>
      <c r="I697" s="15">
        <f>G697/D697*100</f>
        <v>50.523582502063178</v>
      </c>
      <c r="J697" s="15">
        <f>G697/E697*100</f>
        <v>50.523582502063178</v>
      </c>
      <c r="K697" s="15">
        <f>G697/F697*100</f>
        <v>50.523582502063178</v>
      </c>
    </row>
    <row r="698" spans="1:11" ht="15" x14ac:dyDescent="0.25">
      <c r="A698" s="120"/>
      <c r="B698" s="123"/>
      <c r="C698" s="16" t="s">
        <v>19</v>
      </c>
      <c r="D698" s="17">
        <f>D705+D712</f>
        <v>288875.2</v>
      </c>
      <c r="E698" s="17">
        <f t="shared" ref="E698:H698" si="97">E705+E712</f>
        <v>288875.2</v>
      </c>
      <c r="F698" s="17">
        <f t="shared" si="97"/>
        <v>288875.2</v>
      </c>
      <c r="G698" s="17">
        <f t="shared" si="97"/>
        <v>145950.1</v>
      </c>
      <c r="H698" s="17">
        <f t="shared" si="97"/>
        <v>145950.1</v>
      </c>
      <c r="I698" s="19">
        <f>G698/D698*100</f>
        <v>50.523582502063178</v>
      </c>
      <c r="J698" s="19">
        <f>G698/E698*100</f>
        <v>50.523582502063178</v>
      </c>
      <c r="K698" s="19">
        <f>G698/F698*100</f>
        <v>50.523582502063178</v>
      </c>
    </row>
    <row r="699" spans="1:11" ht="60" x14ac:dyDescent="0.25">
      <c r="A699" s="120"/>
      <c r="B699" s="123"/>
      <c r="C699" s="24" t="s">
        <v>20</v>
      </c>
      <c r="D699" s="17">
        <v>0</v>
      </c>
      <c r="E699" s="17">
        <v>0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5">
        <v>0</v>
      </c>
    </row>
    <row r="700" spans="1:11" ht="30" x14ac:dyDescent="0.25">
      <c r="A700" s="120"/>
      <c r="B700" s="123"/>
      <c r="C700" s="16" t="s">
        <v>21</v>
      </c>
      <c r="D700" s="17">
        <f>D721+D728</f>
        <v>0</v>
      </c>
      <c r="E700" s="17">
        <f t="shared" ref="E700:H700" si="98">E721+E728</f>
        <v>0</v>
      </c>
      <c r="F700" s="17">
        <f t="shared" si="98"/>
        <v>0</v>
      </c>
      <c r="G700" s="17">
        <f t="shared" si="98"/>
        <v>0</v>
      </c>
      <c r="H700" s="17">
        <f t="shared" si="98"/>
        <v>0</v>
      </c>
      <c r="I700" s="17">
        <v>0</v>
      </c>
      <c r="J700" s="17">
        <v>0</v>
      </c>
      <c r="K700" s="17">
        <v>0</v>
      </c>
    </row>
    <row r="701" spans="1:11" ht="60" x14ac:dyDescent="0.25">
      <c r="A701" s="120"/>
      <c r="B701" s="123"/>
      <c r="C701" s="24" t="s">
        <v>22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</row>
    <row r="702" spans="1:11" ht="30" x14ac:dyDescent="0.25">
      <c r="A702" s="120"/>
      <c r="B702" s="123"/>
      <c r="C702" s="16" t="s">
        <v>23</v>
      </c>
      <c r="D702" s="17">
        <f>D842</f>
        <v>0</v>
      </c>
      <c r="E702" s="17">
        <f t="shared" ref="E702:H702" si="99">E842</f>
        <v>0</v>
      </c>
      <c r="F702" s="17">
        <f t="shared" si="99"/>
        <v>0</v>
      </c>
      <c r="G702" s="17">
        <f t="shared" si="99"/>
        <v>0</v>
      </c>
      <c r="H702" s="17">
        <f t="shared" si="99"/>
        <v>0</v>
      </c>
      <c r="I702" s="17">
        <v>0</v>
      </c>
      <c r="J702" s="17">
        <v>0</v>
      </c>
      <c r="K702" s="17">
        <v>0</v>
      </c>
    </row>
    <row r="703" spans="1:11" ht="24.75" customHeight="1" x14ac:dyDescent="0.25">
      <c r="A703" s="120"/>
      <c r="B703" s="124"/>
      <c r="C703" s="16" t="s">
        <v>24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9">
        <v>0</v>
      </c>
    </row>
    <row r="704" spans="1:11" ht="24.75" customHeight="1" x14ac:dyDescent="0.25">
      <c r="A704" s="120"/>
      <c r="B704" s="122" t="s">
        <v>30</v>
      </c>
      <c r="C704" s="16" t="s">
        <v>18</v>
      </c>
      <c r="D704" s="17">
        <f>D705+D707+D709+D710</f>
        <v>1750.2</v>
      </c>
      <c r="E704" s="17">
        <f>E705+E707+E709+E710</f>
        <v>1750.2</v>
      </c>
      <c r="F704" s="17">
        <f>F705+F707+F709+F710</f>
        <v>1750.2</v>
      </c>
      <c r="G704" s="17">
        <f>G705+G707+G709+G710</f>
        <v>1750.2</v>
      </c>
      <c r="H704" s="17">
        <f>H705+H707+H709+H710</f>
        <v>1750.2</v>
      </c>
      <c r="I704" s="15">
        <f>G704/D704*100</f>
        <v>100</v>
      </c>
      <c r="J704" s="15">
        <f t="shared" ref="J704:J705" si="100">H704/E704*100</f>
        <v>100</v>
      </c>
      <c r="K704" s="15">
        <f>G704/F704*100</f>
        <v>100</v>
      </c>
    </row>
    <row r="705" spans="1:11" ht="15" x14ac:dyDescent="0.25">
      <c r="A705" s="120"/>
      <c r="B705" s="123"/>
      <c r="C705" s="16" t="s">
        <v>19</v>
      </c>
      <c r="D705" s="17">
        <f>D719</f>
        <v>1750.2</v>
      </c>
      <c r="E705" s="17">
        <f t="shared" ref="E705:H705" si="101">E719</f>
        <v>1750.2</v>
      </c>
      <c r="F705" s="17">
        <f t="shared" si="101"/>
        <v>1750.2</v>
      </c>
      <c r="G705" s="17">
        <f t="shared" si="101"/>
        <v>1750.2</v>
      </c>
      <c r="H705" s="17">
        <f t="shared" si="101"/>
        <v>1750.2</v>
      </c>
      <c r="I705" s="19">
        <f>G705/D705*100</f>
        <v>100</v>
      </c>
      <c r="J705" s="19">
        <f t="shared" si="100"/>
        <v>100</v>
      </c>
      <c r="K705" s="19">
        <f>G705/F705*100</f>
        <v>100</v>
      </c>
    </row>
    <row r="706" spans="1:11" ht="60" x14ac:dyDescent="0.25">
      <c r="A706" s="120"/>
      <c r="B706" s="123"/>
      <c r="C706" s="24" t="s">
        <v>20</v>
      </c>
      <c r="D706" s="17">
        <v>0</v>
      </c>
      <c r="E706" s="17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5">
        <v>0</v>
      </c>
    </row>
    <row r="707" spans="1:11" ht="30" x14ac:dyDescent="0.25">
      <c r="A707" s="120"/>
      <c r="B707" s="123"/>
      <c r="C707" s="16" t="s">
        <v>21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</row>
    <row r="708" spans="1:11" ht="60" x14ac:dyDescent="0.25">
      <c r="A708" s="120"/>
      <c r="B708" s="123"/>
      <c r="C708" s="24" t="s">
        <v>22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</row>
    <row r="709" spans="1:11" ht="30" x14ac:dyDescent="0.25">
      <c r="A709" s="120"/>
      <c r="B709" s="123"/>
      <c r="C709" s="16" t="s">
        <v>23</v>
      </c>
      <c r="D709" s="17">
        <f>D835</f>
        <v>0</v>
      </c>
      <c r="E709" s="17">
        <f t="shared" ref="E709:H709" si="102">E835</f>
        <v>0</v>
      </c>
      <c r="F709" s="17">
        <f t="shared" si="102"/>
        <v>0</v>
      </c>
      <c r="G709" s="17">
        <f t="shared" si="102"/>
        <v>0</v>
      </c>
      <c r="H709" s="17">
        <f t="shared" si="102"/>
        <v>0</v>
      </c>
      <c r="I709" s="17">
        <v>0</v>
      </c>
      <c r="J709" s="17">
        <v>0</v>
      </c>
      <c r="K709" s="17">
        <v>0</v>
      </c>
    </row>
    <row r="710" spans="1:11" ht="24.75" customHeight="1" x14ac:dyDescent="0.25">
      <c r="A710" s="120"/>
      <c r="B710" s="123"/>
      <c r="C710" s="16" t="s">
        <v>24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9">
        <v>0</v>
      </c>
    </row>
    <row r="711" spans="1:11" ht="24.75" customHeight="1" x14ac:dyDescent="0.25">
      <c r="A711" s="120"/>
      <c r="B711" s="109" t="s">
        <v>127</v>
      </c>
      <c r="C711" s="16" t="s">
        <v>18</v>
      </c>
      <c r="D711" s="17">
        <f>D712+D714+D716+D717</f>
        <v>287125</v>
      </c>
      <c r="E711" s="17">
        <f>E712+E714+E716+E717</f>
        <v>287125</v>
      </c>
      <c r="F711" s="17">
        <f>F712+F714+F716+F717</f>
        <v>287125</v>
      </c>
      <c r="G711" s="17">
        <f>G712+G714+G716+G717</f>
        <v>144199.9</v>
      </c>
      <c r="H711" s="17">
        <f>H712+H714+H716+H717</f>
        <v>144199.9</v>
      </c>
      <c r="I711" s="19">
        <f>G711/D711*100</f>
        <v>50.221993905093598</v>
      </c>
      <c r="J711" s="19">
        <f t="shared" ref="J711:J712" si="103">H711/E711*100</f>
        <v>50.221993905093598</v>
      </c>
      <c r="K711" s="19">
        <f>G711/F711*100</f>
        <v>50.221993905093598</v>
      </c>
    </row>
    <row r="712" spans="1:11" ht="15" x14ac:dyDescent="0.25">
      <c r="A712" s="120"/>
      <c r="B712" s="109"/>
      <c r="C712" s="16" t="s">
        <v>19</v>
      </c>
      <c r="D712" s="17">
        <f>D726</f>
        <v>287125</v>
      </c>
      <c r="E712" s="17">
        <f t="shared" ref="E712:H712" si="104">E726</f>
        <v>287125</v>
      </c>
      <c r="F712" s="17">
        <f t="shared" si="104"/>
        <v>287125</v>
      </c>
      <c r="G712" s="17">
        <f t="shared" si="104"/>
        <v>144199.9</v>
      </c>
      <c r="H712" s="17">
        <f t="shared" si="104"/>
        <v>144199.9</v>
      </c>
      <c r="I712" s="19">
        <f>G712/D712*100</f>
        <v>50.221993905093598</v>
      </c>
      <c r="J712" s="19">
        <f t="shared" si="103"/>
        <v>50.221993905093598</v>
      </c>
      <c r="K712" s="19">
        <f>G712/F712*100</f>
        <v>50.221993905093598</v>
      </c>
    </row>
    <row r="713" spans="1:11" ht="60" x14ac:dyDescent="0.25">
      <c r="A713" s="120"/>
      <c r="B713" s="109"/>
      <c r="C713" s="24" t="s">
        <v>20</v>
      </c>
      <c r="D713" s="17">
        <v>0</v>
      </c>
      <c r="E713" s="17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5">
        <v>0</v>
      </c>
    </row>
    <row r="714" spans="1:11" ht="30" x14ac:dyDescent="0.25">
      <c r="A714" s="120"/>
      <c r="B714" s="109"/>
      <c r="C714" s="16" t="s">
        <v>21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</row>
    <row r="715" spans="1:11" ht="60" x14ac:dyDescent="0.25">
      <c r="A715" s="120"/>
      <c r="B715" s="109"/>
      <c r="C715" s="24" t="s">
        <v>22</v>
      </c>
      <c r="D715" s="17">
        <v>0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</row>
    <row r="716" spans="1:11" ht="30" x14ac:dyDescent="0.25">
      <c r="A716" s="120"/>
      <c r="B716" s="109"/>
      <c r="C716" s="16" t="s">
        <v>23</v>
      </c>
      <c r="D716" s="17">
        <f>D842</f>
        <v>0</v>
      </c>
      <c r="E716" s="17">
        <f t="shared" ref="E716:H716" si="105">E842</f>
        <v>0</v>
      </c>
      <c r="F716" s="17">
        <f t="shared" si="105"/>
        <v>0</v>
      </c>
      <c r="G716" s="17">
        <f t="shared" si="105"/>
        <v>0</v>
      </c>
      <c r="H716" s="17">
        <f t="shared" si="105"/>
        <v>0</v>
      </c>
      <c r="I716" s="17">
        <v>0</v>
      </c>
      <c r="J716" s="17">
        <v>0</v>
      </c>
      <c r="K716" s="17">
        <v>0</v>
      </c>
    </row>
    <row r="717" spans="1:11" ht="24.75" customHeight="1" x14ac:dyDescent="0.25">
      <c r="A717" s="121"/>
      <c r="B717" s="109"/>
      <c r="C717" s="16" t="s">
        <v>24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9">
        <v>0</v>
      </c>
    </row>
    <row r="718" spans="1:11" ht="24.75" customHeight="1" x14ac:dyDescent="0.25">
      <c r="A718" s="119" t="s">
        <v>128</v>
      </c>
      <c r="B718" s="122" t="s">
        <v>30</v>
      </c>
      <c r="C718" s="16" t="s">
        <v>18</v>
      </c>
      <c r="D718" s="17">
        <f>D719+D721+D723+D724</f>
        <v>1750.2</v>
      </c>
      <c r="E718" s="17">
        <f>E719+E721+E723+E724</f>
        <v>1750.2</v>
      </c>
      <c r="F718" s="17">
        <f>F719+F721+F723+F724</f>
        <v>1750.2</v>
      </c>
      <c r="G718" s="17">
        <f>G719+G721+G723+G724</f>
        <v>1750.2</v>
      </c>
      <c r="H718" s="17">
        <f>H719+H721+H723+H724</f>
        <v>1750.2</v>
      </c>
      <c r="I718" s="19">
        <f>G718/D718*100</f>
        <v>100</v>
      </c>
      <c r="J718" s="19">
        <f t="shared" ref="J718:J719" si="106">H718/E718*100</f>
        <v>100</v>
      </c>
      <c r="K718" s="19">
        <f>G718/F718*100</f>
        <v>100</v>
      </c>
    </row>
    <row r="719" spans="1:11" ht="15" x14ac:dyDescent="0.25">
      <c r="A719" s="120"/>
      <c r="B719" s="123"/>
      <c r="C719" s="16" t="s">
        <v>19</v>
      </c>
      <c r="D719" s="17">
        <v>1750.2</v>
      </c>
      <c r="E719" s="17">
        <v>1750.2</v>
      </c>
      <c r="F719" s="17">
        <v>1750.2</v>
      </c>
      <c r="G719" s="19">
        <v>1750.2</v>
      </c>
      <c r="H719" s="19">
        <v>1750.2</v>
      </c>
      <c r="I719" s="19">
        <f>G719/D719*100</f>
        <v>100</v>
      </c>
      <c r="J719" s="19">
        <f t="shared" si="106"/>
        <v>100</v>
      </c>
      <c r="K719" s="19">
        <f>G719/F719*100</f>
        <v>100</v>
      </c>
    </row>
    <row r="720" spans="1:11" ht="60" x14ac:dyDescent="0.25">
      <c r="A720" s="120"/>
      <c r="B720" s="123"/>
      <c r="C720" s="24" t="s">
        <v>20</v>
      </c>
      <c r="D720" s="17">
        <v>0</v>
      </c>
      <c r="E720" s="17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5">
        <v>0</v>
      </c>
    </row>
    <row r="721" spans="1:11" ht="30" x14ac:dyDescent="0.25">
      <c r="A721" s="120"/>
      <c r="B721" s="123"/>
      <c r="C721" s="16" t="s">
        <v>21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</row>
    <row r="722" spans="1:11" ht="60" x14ac:dyDescent="0.25">
      <c r="A722" s="120"/>
      <c r="B722" s="123"/>
      <c r="C722" s="24" t="s">
        <v>22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</row>
    <row r="723" spans="1:11" ht="30" x14ac:dyDescent="0.25">
      <c r="A723" s="120"/>
      <c r="B723" s="123"/>
      <c r="C723" s="16" t="s">
        <v>23</v>
      </c>
      <c r="D723" s="17">
        <f>D849</f>
        <v>0</v>
      </c>
      <c r="E723" s="17">
        <f t="shared" ref="E723:H723" si="107">E849</f>
        <v>0</v>
      </c>
      <c r="F723" s="17">
        <f t="shared" si="107"/>
        <v>0</v>
      </c>
      <c r="G723" s="17">
        <f t="shared" si="107"/>
        <v>0</v>
      </c>
      <c r="H723" s="17">
        <f t="shared" si="107"/>
        <v>0</v>
      </c>
      <c r="I723" s="17">
        <v>0</v>
      </c>
      <c r="J723" s="17">
        <v>0</v>
      </c>
      <c r="K723" s="17">
        <v>0</v>
      </c>
    </row>
    <row r="724" spans="1:11" ht="24.75" customHeight="1" x14ac:dyDescent="0.25">
      <c r="A724" s="121"/>
      <c r="B724" s="124"/>
      <c r="C724" s="16" t="s">
        <v>24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9">
        <v>0</v>
      </c>
    </row>
    <row r="725" spans="1:11" ht="24.75" customHeight="1" x14ac:dyDescent="0.25">
      <c r="A725" s="119" t="s">
        <v>129</v>
      </c>
      <c r="B725" s="122" t="s">
        <v>127</v>
      </c>
      <c r="C725" s="16" t="s">
        <v>18</v>
      </c>
      <c r="D725" s="17">
        <f>D726+D728+D730+D731</f>
        <v>287125</v>
      </c>
      <c r="E725" s="17">
        <f>E726+E728+E730+E731</f>
        <v>287125</v>
      </c>
      <c r="F725" s="17">
        <f>F726+F728+F730+F731</f>
        <v>287125</v>
      </c>
      <c r="G725" s="17">
        <f>G726+G728+G730+G731</f>
        <v>144199.9</v>
      </c>
      <c r="H725" s="17">
        <f>H726+H728+H730+H731</f>
        <v>144199.9</v>
      </c>
      <c r="I725" s="19">
        <f>G725/D725*100</f>
        <v>50.221993905093598</v>
      </c>
      <c r="J725" s="19">
        <f>G725/E725*100</f>
        <v>50.221993905093598</v>
      </c>
      <c r="K725" s="19">
        <f>G725/F725*100</f>
        <v>50.221993905093598</v>
      </c>
    </row>
    <row r="726" spans="1:11" ht="15" x14ac:dyDescent="0.25">
      <c r="A726" s="120"/>
      <c r="B726" s="123"/>
      <c r="C726" s="16" t="s">
        <v>19</v>
      </c>
      <c r="D726" s="17">
        <v>287125</v>
      </c>
      <c r="E726" s="17">
        <v>287125</v>
      </c>
      <c r="F726" s="17">
        <v>287125</v>
      </c>
      <c r="G726" s="17">
        <v>144199.9</v>
      </c>
      <c r="H726" s="17">
        <v>144199.9</v>
      </c>
      <c r="I726" s="19">
        <f>G726/D726*100</f>
        <v>50.221993905093598</v>
      </c>
      <c r="J726" s="19">
        <f>G726/E726*100</f>
        <v>50.221993905093598</v>
      </c>
      <c r="K726" s="19">
        <f>G726/F726*100</f>
        <v>50.221993905093598</v>
      </c>
    </row>
    <row r="727" spans="1:11" ht="60" x14ac:dyDescent="0.25">
      <c r="A727" s="120"/>
      <c r="B727" s="123"/>
      <c r="C727" s="24" t="s">
        <v>20</v>
      </c>
      <c r="D727" s="17">
        <v>0</v>
      </c>
      <c r="E727" s="17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5">
        <v>0</v>
      </c>
    </row>
    <row r="728" spans="1:11" ht="30" x14ac:dyDescent="0.25">
      <c r="A728" s="120"/>
      <c r="B728" s="123"/>
      <c r="C728" s="16" t="s">
        <v>21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</row>
    <row r="729" spans="1:11" ht="60" x14ac:dyDescent="0.25">
      <c r="A729" s="120"/>
      <c r="B729" s="123"/>
      <c r="C729" s="24" t="s">
        <v>22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</row>
    <row r="730" spans="1:11" ht="30" x14ac:dyDescent="0.25">
      <c r="A730" s="120"/>
      <c r="B730" s="123"/>
      <c r="C730" s="16" t="s">
        <v>23</v>
      </c>
      <c r="D730" s="17">
        <f>D856</f>
        <v>0</v>
      </c>
      <c r="E730" s="17">
        <f t="shared" ref="E730:H730" si="108">E856</f>
        <v>0</v>
      </c>
      <c r="F730" s="17">
        <f t="shared" si="108"/>
        <v>0</v>
      </c>
      <c r="G730" s="17">
        <f t="shared" si="108"/>
        <v>0</v>
      </c>
      <c r="H730" s="17">
        <f t="shared" si="108"/>
        <v>0</v>
      </c>
      <c r="I730" s="17">
        <v>0</v>
      </c>
      <c r="J730" s="17">
        <v>0</v>
      </c>
      <c r="K730" s="17">
        <v>0</v>
      </c>
    </row>
    <row r="731" spans="1:11" ht="24.75" customHeight="1" x14ac:dyDescent="0.25">
      <c r="A731" s="121"/>
      <c r="B731" s="124"/>
      <c r="C731" s="16" t="s">
        <v>24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9">
        <v>0</v>
      </c>
    </row>
    <row r="732" spans="1:11" ht="15" x14ac:dyDescent="0.25">
      <c r="A732" s="125" t="s">
        <v>130</v>
      </c>
      <c r="B732" s="122" t="s">
        <v>127</v>
      </c>
      <c r="C732" s="16" t="s">
        <v>18</v>
      </c>
      <c r="D732" s="17">
        <f>D733+D735+D737+D738</f>
        <v>34254.300000000003</v>
      </c>
      <c r="E732" s="17">
        <f>E733+E735+E737+E738</f>
        <v>34254.300000000003</v>
      </c>
      <c r="F732" s="17">
        <f>F733+F735+F737+F738</f>
        <v>34254.199999999997</v>
      </c>
      <c r="G732" s="17">
        <f>G733+G735+G737+G738</f>
        <v>34254.199999999997</v>
      </c>
      <c r="H732" s="17">
        <f>H733+H735+H737+H738</f>
        <v>34254.199999999997</v>
      </c>
      <c r="I732" s="19">
        <f>G732/D732*100</f>
        <v>99.999708065848651</v>
      </c>
      <c r="J732" s="19">
        <f>G732/E732*100</f>
        <v>99.999708065848651</v>
      </c>
      <c r="K732" s="19">
        <f>G732/F732*100</f>
        <v>100</v>
      </c>
    </row>
    <row r="733" spans="1:11" ht="15" x14ac:dyDescent="0.25">
      <c r="A733" s="126"/>
      <c r="B733" s="123"/>
      <c r="C733" s="16" t="s">
        <v>19</v>
      </c>
      <c r="D733" s="17">
        <f>D740</f>
        <v>34254.300000000003</v>
      </c>
      <c r="E733" s="17">
        <f t="shared" ref="E733:H733" si="109">E740</f>
        <v>34254.300000000003</v>
      </c>
      <c r="F733" s="17">
        <f>F740</f>
        <v>34254.199999999997</v>
      </c>
      <c r="G733" s="17">
        <f t="shared" si="109"/>
        <v>34254.199999999997</v>
      </c>
      <c r="H733" s="17">
        <f t="shared" si="109"/>
        <v>34254.199999999997</v>
      </c>
      <c r="I733" s="19">
        <f>G733/D733*100</f>
        <v>99.999708065848651</v>
      </c>
      <c r="J733" s="19">
        <f>G733/E733*100</f>
        <v>99.999708065848651</v>
      </c>
      <c r="K733" s="19">
        <f>G733/F733*100</f>
        <v>100</v>
      </c>
    </row>
    <row r="734" spans="1:11" ht="60" x14ac:dyDescent="0.25">
      <c r="A734" s="126"/>
      <c r="B734" s="123"/>
      <c r="C734" s="24" t="s">
        <v>20</v>
      </c>
      <c r="D734" s="17">
        <v>0</v>
      </c>
      <c r="E734" s="17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</row>
    <row r="735" spans="1:11" ht="30" x14ac:dyDescent="0.25">
      <c r="A735" s="126"/>
      <c r="B735" s="123"/>
      <c r="C735" s="16" t="s">
        <v>21</v>
      </c>
      <c r="D735" s="17">
        <v>0</v>
      </c>
      <c r="E735" s="17">
        <v>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</row>
    <row r="736" spans="1:11" ht="60" x14ac:dyDescent="0.25">
      <c r="A736" s="126"/>
      <c r="B736" s="123"/>
      <c r="C736" s="24" t="s">
        <v>22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</row>
    <row r="737" spans="1:11" ht="30" x14ac:dyDescent="0.25">
      <c r="A737" s="126"/>
      <c r="B737" s="123"/>
      <c r="C737" s="16" t="s">
        <v>23</v>
      </c>
      <c r="D737" s="17">
        <v>0</v>
      </c>
      <c r="E737" s="17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</row>
    <row r="738" spans="1:11" ht="24.75" customHeight="1" x14ac:dyDescent="0.25">
      <c r="A738" s="127"/>
      <c r="B738" s="124"/>
      <c r="C738" s="38" t="s">
        <v>25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9">
        <v>0</v>
      </c>
      <c r="J738" s="19">
        <v>0</v>
      </c>
      <c r="K738" s="19">
        <v>0</v>
      </c>
    </row>
    <row r="739" spans="1:11" ht="24.75" customHeight="1" x14ac:dyDescent="0.25">
      <c r="A739" s="125" t="s">
        <v>131</v>
      </c>
      <c r="B739" s="122" t="s">
        <v>127</v>
      </c>
      <c r="C739" s="16" t="s">
        <v>18</v>
      </c>
      <c r="D739" s="17">
        <f>D740+D742+D744+D745</f>
        <v>34254.300000000003</v>
      </c>
      <c r="E739" s="17">
        <f>E740+E742+E744+E745</f>
        <v>34254.300000000003</v>
      </c>
      <c r="F739" s="17">
        <f>F740+F742+F744+F745</f>
        <v>34254.199999999997</v>
      </c>
      <c r="G739" s="17">
        <f>G740+G742+G744+G745</f>
        <v>34254.199999999997</v>
      </c>
      <c r="H739" s="17">
        <f>H740+H742+H744+H745</f>
        <v>34254.199999999997</v>
      </c>
      <c r="I739" s="19">
        <f>G739/D739*100</f>
        <v>99.999708065848651</v>
      </c>
      <c r="J739" s="19">
        <f>G739/E739*100</f>
        <v>99.999708065848651</v>
      </c>
      <c r="K739" s="19">
        <f>G739/F739*100</f>
        <v>100</v>
      </c>
    </row>
    <row r="740" spans="1:11" ht="15" x14ac:dyDescent="0.25">
      <c r="A740" s="126"/>
      <c r="B740" s="123"/>
      <c r="C740" s="16" t="s">
        <v>19</v>
      </c>
      <c r="D740" s="17">
        <v>34254.300000000003</v>
      </c>
      <c r="E740" s="17">
        <v>34254.300000000003</v>
      </c>
      <c r="F740" s="17">
        <v>34254.199999999997</v>
      </c>
      <c r="G740" s="17">
        <v>34254.199999999997</v>
      </c>
      <c r="H740" s="17">
        <v>34254.199999999997</v>
      </c>
      <c r="I740" s="19">
        <f>G740/D740*100</f>
        <v>99.999708065848651</v>
      </c>
      <c r="J740" s="19">
        <f>G740/E740*100</f>
        <v>99.999708065848651</v>
      </c>
      <c r="K740" s="19">
        <f>G740/F740*100</f>
        <v>100</v>
      </c>
    </row>
    <row r="741" spans="1:11" ht="60" x14ac:dyDescent="0.25">
      <c r="A741" s="126"/>
      <c r="B741" s="123"/>
      <c r="C741" s="24" t="s">
        <v>20</v>
      </c>
      <c r="D741" s="17">
        <v>0</v>
      </c>
      <c r="E741" s="17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</row>
    <row r="742" spans="1:11" ht="30" x14ac:dyDescent="0.25">
      <c r="A742" s="126"/>
      <c r="B742" s="123"/>
      <c r="C742" s="16" t="s">
        <v>21</v>
      </c>
      <c r="D742" s="17">
        <v>0</v>
      </c>
      <c r="E742" s="17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</row>
    <row r="743" spans="1:11" ht="60" x14ac:dyDescent="0.25">
      <c r="A743" s="126"/>
      <c r="B743" s="123"/>
      <c r="C743" s="24" t="s">
        <v>22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</row>
    <row r="744" spans="1:11" ht="30" x14ac:dyDescent="0.25">
      <c r="A744" s="126"/>
      <c r="B744" s="123"/>
      <c r="C744" s="16" t="s">
        <v>23</v>
      </c>
      <c r="D744" s="17">
        <v>0</v>
      </c>
      <c r="E744" s="17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</row>
    <row r="745" spans="1:11" ht="24.75" customHeight="1" x14ac:dyDescent="0.25">
      <c r="A745" s="127"/>
      <c r="B745" s="124"/>
      <c r="C745" s="36" t="s">
        <v>25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  <c r="I745" s="19">
        <v>0</v>
      </c>
      <c r="J745" s="19">
        <v>0</v>
      </c>
      <c r="K745" s="19">
        <v>0</v>
      </c>
    </row>
    <row r="746" spans="1:11" ht="15" x14ac:dyDescent="0.25">
      <c r="A746" s="115" t="s">
        <v>132</v>
      </c>
      <c r="B746" s="108" t="s">
        <v>133</v>
      </c>
      <c r="C746" s="16" t="s">
        <v>18</v>
      </c>
      <c r="D746" s="17">
        <f>D747+D749+D751+D752</f>
        <v>15800</v>
      </c>
      <c r="E746" s="17">
        <f>E747+E749+E751+E752</f>
        <v>15800</v>
      </c>
      <c r="F746" s="17">
        <f>F747+F749+F751+F752</f>
        <v>15800</v>
      </c>
      <c r="G746" s="17">
        <f>G747+G749+G751+G752</f>
        <v>15800</v>
      </c>
      <c r="H746" s="17">
        <f>H747+H749+H751+H752</f>
        <v>15800</v>
      </c>
      <c r="I746" s="15">
        <f>G746/D746*100</f>
        <v>100</v>
      </c>
      <c r="J746" s="15">
        <f>G746/E746*100</f>
        <v>100</v>
      </c>
      <c r="K746" s="15">
        <f>G746/F746*100</f>
        <v>100</v>
      </c>
    </row>
    <row r="747" spans="1:11" s="2" customFormat="1" ht="15" x14ac:dyDescent="0.25">
      <c r="A747" s="116"/>
      <c r="B747" s="108"/>
      <c r="C747" s="16" t="s">
        <v>19</v>
      </c>
      <c r="D747" s="17">
        <v>790</v>
      </c>
      <c r="E747" s="17">
        <v>790</v>
      </c>
      <c r="F747" s="17">
        <v>790</v>
      </c>
      <c r="G747" s="17">
        <v>790</v>
      </c>
      <c r="H747" s="17">
        <v>790</v>
      </c>
      <c r="I747" s="19">
        <f>G747/D747*100</f>
        <v>100</v>
      </c>
      <c r="J747" s="15">
        <f>G747/E747*100</f>
        <v>100</v>
      </c>
      <c r="K747" s="15">
        <f>G747/F747*100</f>
        <v>100</v>
      </c>
    </row>
    <row r="748" spans="1:11" s="2" customFormat="1" ht="60" x14ac:dyDescent="0.25">
      <c r="A748" s="116"/>
      <c r="B748" s="108"/>
      <c r="C748" s="18" t="s">
        <v>20</v>
      </c>
      <c r="D748" s="17">
        <f>D747</f>
        <v>790</v>
      </c>
      <c r="E748" s="17">
        <f t="shared" ref="E748:H748" si="110">E747</f>
        <v>790</v>
      </c>
      <c r="F748" s="17">
        <f t="shared" si="110"/>
        <v>790</v>
      </c>
      <c r="G748" s="17">
        <f t="shared" si="110"/>
        <v>790</v>
      </c>
      <c r="H748" s="17">
        <f t="shared" si="110"/>
        <v>790</v>
      </c>
      <c r="I748" s="19">
        <v>0</v>
      </c>
      <c r="J748" s="19">
        <v>0</v>
      </c>
      <c r="K748" s="19">
        <v>0</v>
      </c>
    </row>
    <row r="749" spans="1:11" s="2" customFormat="1" ht="30" x14ac:dyDescent="0.25">
      <c r="A749" s="116"/>
      <c r="B749" s="108"/>
      <c r="C749" s="16" t="s">
        <v>21</v>
      </c>
      <c r="D749" s="17">
        <v>15010</v>
      </c>
      <c r="E749" s="17">
        <v>15010</v>
      </c>
      <c r="F749" s="17">
        <v>15010</v>
      </c>
      <c r="G749" s="17">
        <v>15010</v>
      </c>
      <c r="H749" s="17">
        <v>15010</v>
      </c>
      <c r="I749" s="19">
        <v>0</v>
      </c>
      <c r="J749" s="19">
        <v>0</v>
      </c>
      <c r="K749" s="19">
        <v>0</v>
      </c>
    </row>
    <row r="750" spans="1:11" s="2" customFormat="1" ht="60" x14ac:dyDescent="0.25">
      <c r="A750" s="116"/>
      <c r="B750" s="108"/>
      <c r="C750" s="18" t="s">
        <v>22</v>
      </c>
      <c r="D750" s="17">
        <f>D749</f>
        <v>15010</v>
      </c>
      <c r="E750" s="17">
        <f>E749</f>
        <v>15010</v>
      </c>
      <c r="F750" s="17">
        <f>F749</f>
        <v>15010</v>
      </c>
      <c r="G750" s="17">
        <f t="shared" ref="G750:H750" si="111">G749</f>
        <v>15010</v>
      </c>
      <c r="H750" s="17">
        <f t="shared" si="111"/>
        <v>15010</v>
      </c>
      <c r="I750" s="19">
        <v>0</v>
      </c>
      <c r="J750" s="19">
        <v>0</v>
      </c>
      <c r="K750" s="19">
        <v>0</v>
      </c>
    </row>
    <row r="751" spans="1:11" s="2" customFormat="1" ht="30" x14ac:dyDescent="0.25">
      <c r="A751" s="116"/>
      <c r="B751" s="108"/>
      <c r="C751" s="16" t="s">
        <v>23</v>
      </c>
      <c r="D751" s="17">
        <v>0</v>
      </c>
      <c r="E751" s="17">
        <v>0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</row>
    <row r="752" spans="1:11" s="2" customFormat="1" ht="24.75" customHeight="1" x14ac:dyDescent="0.25">
      <c r="A752" s="117"/>
      <c r="B752" s="108"/>
      <c r="C752" s="16" t="s">
        <v>24</v>
      </c>
      <c r="D752" s="17">
        <v>0</v>
      </c>
      <c r="E752" s="17">
        <v>0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</row>
    <row r="753" spans="1:11" s="2" customFormat="1" ht="24.75" customHeight="1" x14ac:dyDescent="0.25">
      <c r="A753" s="115" t="s">
        <v>134</v>
      </c>
      <c r="B753" s="108" t="s">
        <v>30</v>
      </c>
      <c r="C753" s="16" t="s">
        <v>18</v>
      </c>
      <c r="D753" s="17">
        <f>D754+D756+D758+D759</f>
        <v>15683.800000000001</v>
      </c>
      <c r="E753" s="17">
        <f>E754+E756+E758+E759</f>
        <v>15683.800000000001</v>
      </c>
      <c r="F753" s="17">
        <f>F754+F756+F758+F759</f>
        <v>15683.800000000001</v>
      </c>
      <c r="G753" s="17">
        <f>G754+G756+G758+G759</f>
        <v>12841.199999999999</v>
      </c>
      <c r="H753" s="17">
        <f>H754+H756+H758+H759</f>
        <v>12841.199999999999</v>
      </c>
      <c r="I753" s="15">
        <f>G753/D753*100</f>
        <v>81.87556587051607</v>
      </c>
      <c r="J753" s="15">
        <f>G753/E753*100</f>
        <v>81.87556587051607</v>
      </c>
      <c r="K753" s="15">
        <f>G753/F753*100</f>
        <v>81.87556587051607</v>
      </c>
    </row>
    <row r="754" spans="1:11" s="2" customFormat="1" ht="15" x14ac:dyDescent="0.25">
      <c r="A754" s="116"/>
      <c r="B754" s="108"/>
      <c r="C754" s="16" t="s">
        <v>19</v>
      </c>
      <c r="D754" s="17">
        <f>D761</f>
        <v>1944.2</v>
      </c>
      <c r="E754" s="17">
        <f t="shared" ref="E754:H754" si="112">E761</f>
        <v>1944.2</v>
      </c>
      <c r="F754" s="17">
        <f t="shared" si="112"/>
        <v>1944.2</v>
      </c>
      <c r="G754" s="17">
        <f t="shared" si="112"/>
        <v>1591.9</v>
      </c>
      <c r="H754" s="17">
        <f t="shared" si="112"/>
        <v>1591.9</v>
      </c>
      <c r="I754" s="15">
        <f>G754/D754*100</f>
        <v>81.879436271988482</v>
      </c>
      <c r="J754" s="15">
        <f>G754/E754*100</f>
        <v>81.879436271988482</v>
      </c>
      <c r="K754" s="15">
        <f>G754/F754*100</f>
        <v>81.879436271988482</v>
      </c>
    </row>
    <row r="755" spans="1:11" s="2" customFormat="1" ht="60" x14ac:dyDescent="0.25">
      <c r="A755" s="116"/>
      <c r="B755" s="108"/>
      <c r="C755" s="18" t="s">
        <v>20</v>
      </c>
      <c r="D755" s="17">
        <f>D754</f>
        <v>1944.2</v>
      </c>
      <c r="E755" s="17">
        <f t="shared" ref="E755:H755" si="113">E754</f>
        <v>1944.2</v>
      </c>
      <c r="F755" s="17">
        <f t="shared" si="113"/>
        <v>1944.2</v>
      </c>
      <c r="G755" s="17">
        <f t="shared" si="113"/>
        <v>1591.9</v>
      </c>
      <c r="H755" s="17">
        <f t="shared" si="113"/>
        <v>1591.9</v>
      </c>
      <c r="I755" s="15">
        <v>0</v>
      </c>
      <c r="J755" s="15">
        <v>0</v>
      </c>
      <c r="K755" s="15">
        <v>0</v>
      </c>
    </row>
    <row r="756" spans="1:11" s="2" customFormat="1" ht="30" x14ac:dyDescent="0.25">
      <c r="A756" s="116"/>
      <c r="B756" s="108"/>
      <c r="C756" s="16" t="s">
        <v>21</v>
      </c>
      <c r="D756" s="17">
        <f>D763</f>
        <v>13739.6</v>
      </c>
      <c r="E756" s="17">
        <f t="shared" ref="E756:H756" si="114">E763</f>
        <v>13739.6</v>
      </c>
      <c r="F756" s="17">
        <f t="shared" si="114"/>
        <v>13739.6</v>
      </c>
      <c r="G756" s="17">
        <f t="shared" si="114"/>
        <v>11249.3</v>
      </c>
      <c r="H756" s="17">
        <f t="shared" si="114"/>
        <v>11249.3</v>
      </c>
      <c r="I756" s="15">
        <f>G756/D756*100</f>
        <v>81.875018195580651</v>
      </c>
      <c r="J756" s="15">
        <f>G756/E756*100</f>
        <v>81.875018195580651</v>
      </c>
      <c r="K756" s="15">
        <f>G756/F756*100</f>
        <v>81.875018195580651</v>
      </c>
    </row>
    <row r="757" spans="1:11" s="2" customFormat="1" ht="60" x14ac:dyDescent="0.25">
      <c r="A757" s="116"/>
      <c r="B757" s="108"/>
      <c r="C757" s="18" t="s">
        <v>22</v>
      </c>
      <c r="D757" s="17">
        <f>D756</f>
        <v>13739.6</v>
      </c>
      <c r="E757" s="17">
        <f t="shared" ref="E757:H757" si="115">E756</f>
        <v>13739.6</v>
      </c>
      <c r="F757" s="17">
        <f t="shared" si="115"/>
        <v>13739.6</v>
      </c>
      <c r="G757" s="17">
        <f t="shared" si="115"/>
        <v>11249.3</v>
      </c>
      <c r="H757" s="17">
        <f t="shared" si="115"/>
        <v>11249.3</v>
      </c>
      <c r="I757" s="15">
        <v>0</v>
      </c>
      <c r="J757" s="15">
        <v>0</v>
      </c>
      <c r="K757" s="15">
        <v>0</v>
      </c>
    </row>
    <row r="758" spans="1:11" s="2" customFormat="1" ht="30" x14ac:dyDescent="0.25">
      <c r="A758" s="116"/>
      <c r="B758" s="108"/>
      <c r="C758" s="16" t="s">
        <v>23</v>
      </c>
      <c r="D758" s="17">
        <v>0</v>
      </c>
      <c r="E758" s="17">
        <v>0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</row>
    <row r="759" spans="1:11" s="2" customFormat="1" ht="24.75" customHeight="1" x14ac:dyDescent="0.25">
      <c r="A759" s="117"/>
      <c r="B759" s="108"/>
      <c r="C759" s="16" t="s">
        <v>24</v>
      </c>
      <c r="D759" s="17">
        <v>0</v>
      </c>
      <c r="E759" s="17">
        <v>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</row>
    <row r="760" spans="1:11" s="2" customFormat="1" ht="24.75" customHeight="1" x14ac:dyDescent="0.25">
      <c r="A760" s="115" t="s">
        <v>135</v>
      </c>
      <c r="B760" s="108" t="s">
        <v>30</v>
      </c>
      <c r="C760" s="16" t="s">
        <v>18</v>
      </c>
      <c r="D760" s="17">
        <f>D761+D763+D765+D766</f>
        <v>15683.800000000001</v>
      </c>
      <c r="E760" s="17">
        <f>E761+E763+E765+E766</f>
        <v>15683.800000000001</v>
      </c>
      <c r="F760" s="17">
        <f>F761+F763+F765+F766</f>
        <v>15683.800000000001</v>
      </c>
      <c r="G760" s="17">
        <f>G761+G763+G765+G766</f>
        <v>12841.199999999999</v>
      </c>
      <c r="H760" s="17">
        <f>H761+H763+H765+H766</f>
        <v>12841.199999999999</v>
      </c>
      <c r="I760" s="15">
        <f>G760/D760*100</f>
        <v>81.87556587051607</v>
      </c>
      <c r="J760" s="15">
        <f>G760/E760*100</f>
        <v>81.87556587051607</v>
      </c>
      <c r="K760" s="15">
        <f>G760:G761/F760*100</f>
        <v>81.87556587051607</v>
      </c>
    </row>
    <row r="761" spans="1:11" s="2" customFormat="1" ht="15" x14ac:dyDescent="0.25">
      <c r="A761" s="116"/>
      <c r="B761" s="108"/>
      <c r="C761" s="16" t="s">
        <v>19</v>
      </c>
      <c r="D761" s="17">
        <v>1944.2</v>
      </c>
      <c r="E761" s="17">
        <v>1944.2</v>
      </c>
      <c r="F761" s="17">
        <v>1944.2</v>
      </c>
      <c r="G761" s="17">
        <v>1591.9</v>
      </c>
      <c r="H761" s="17">
        <v>1591.9</v>
      </c>
      <c r="I761" s="15">
        <f>G761/D761*100</f>
        <v>81.879436271988482</v>
      </c>
      <c r="J761" s="15">
        <f>G761/E761*100</f>
        <v>81.879436271988482</v>
      </c>
      <c r="K761" s="15">
        <v>0</v>
      </c>
    </row>
    <row r="762" spans="1:11" s="2" customFormat="1" ht="60" x14ac:dyDescent="0.25">
      <c r="A762" s="116"/>
      <c r="B762" s="108"/>
      <c r="C762" s="18" t="s">
        <v>20</v>
      </c>
      <c r="D762" s="17">
        <f>D761</f>
        <v>1944.2</v>
      </c>
      <c r="E762" s="17">
        <f t="shared" ref="E762:H762" si="116">E761</f>
        <v>1944.2</v>
      </c>
      <c r="F762" s="17">
        <f t="shared" si="116"/>
        <v>1944.2</v>
      </c>
      <c r="G762" s="17">
        <f t="shared" si="116"/>
        <v>1591.9</v>
      </c>
      <c r="H762" s="17">
        <f t="shared" si="116"/>
        <v>1591.9</v>
      </c>
      <c r="I762" s="15">
        <v>0</v>
      </c>
      <c r="J762" s="15">
        <v>0</v>
      </c>
      <c r="K762" s="15">
        <v>0</v>
      </c>
    </row>
    <row r="763" spans="1:11" s="2" customFormat="1" ht="30" x14ac:dyDescent="0.25">
      <c r="A763" s="116"/>
      <c r="B763" s="108"/>
      <c r="C763" s="16" t="s">
        <v>21</v>
      </c>
      <c r="D763" s="17">
        <v>13739.6</v>
      </c>
      <c r="E763" s="17">
        <v>13739.6</v>
      </c>
      <c r="F763" s="17">
        <v>13739.6</v>
      </c>
      <c r="G763" s="19">
        <v>11249.3</v>
      </c>
      <c r="H763" s="19">
        <v>11249.3</v>
      </c>
      <c r="I763" s="15">
        <f>G763/D763*100</f>
        <v>81.875018195580651</v>
      </c>
      <c r="J763" s="15">
        <f>G763/E763*100</f>
        <v>81.875018195580651</v>
      </c>
      <c r="K763" s="15">
        <f>G763/F763*100</f>
        <v>81.875018195580651</v>
      </c>
    </row>
    <row r="764" spans="1:11" s="2" customFormat="1" ht="60" x14ac:dyDescent="0.25">
      <c r="A764" s="116"/>
      <c r="B764" s="108"/>
      <c r="C764" s="18" t="s">
        <v>22</v>
      </c>
      <c r="D764" s="17">
        <f>D763</f>
        <v>13739.6</v>
      </c>
      <c r="E764" s="17">
        <f>E763</f>
        <v>13739.6</v>
      </c>
      <c r="F764" s="17">
        <f>F763</f>
        <v>13739.6</v>
      </c>
      <c r="G764" s="17">
        <f>G763</f>
        <v>11249.3</v>
      </c>
      <c r="H764" s="17">
        <f>H763</f>
        <v>11249.3</v>
      </c>
      <c r="I764" s="15">
        <v>0</v>
      </c>
      <c r="J764" s="15">
        <v>0</v>
      </c>
      <c r="K764" s="15">
        <v>0</v>
      </c>
    </row>
    <row r="765" spans="1:11" s="2" customFormat="1" ht="30" x14ac:dyDescent="0.25">
      <c r="A765" s="116"/>
      <c r="B765" s="108"/>
      <c r="C765" s="16" t="s">
        <v>23</v>
      </c>
      <c r="D765" s="17">
        <v>0</v>
      </c>
      <c r="E765" s="17">
        <v>0</v>
      </c>
      <c r="F765" s="19">
        <v>0</v>
      </c>
      <c r="G765" s="19">
        <v>0</v>
      </c>
      <c r="H765" s="19">
        <v>0</v>
      </c>
      <c r="I765" s="15">
        <v>0</v>
      </c>
      <c r="J765" s="19">
        <v>0</v>
      </c>
      <c r="K765" s="19">
        <v>0</v>
      </c>
    </row>
    <row r="766" spans="1:11" s="2" customFormat="1" ht="24.75" customHeight="1" x14ac:dyDescent="0.25">
      <c r="A766" s="117"/>
      <c r="B766" s="108"/>
      <c r="C766" s="16" t="s">
        <v>24</v>
      </c>
      <c r="D766" s="17">
        <v>0</v>
      </c>
      <c r="E766" s="17">
        <v>0</v>
      </c>
      <c r="F766" s="19">
        <v>0</v>
      </c>
      <c r="G766" s="19">
        <v>0</v>
      </c>
      <c r="H766" s="19">
        <v>0</v>
      </c>
      <c r="I766" s="15">
        <v>0</v>
      </c>
      <c r="J766" s="19">
        <v>0</v>
      </c>
      <c r="K766" s="19">
        <v>0</v>
      </c>
    </row>
    <row r="767" spans="1:11" s="2" customFormat="1" ht="24.75" customHeight="1" x14ac:dyDescent="0.25">
      <c r="A767" s="115" t="s">
        <v>136</v>
      </c>
      <c r="B767" s="108" t="s">
        <v>49</v>
      </c>
      <c r="C767" s="16" t="s">
        <v>18</v>
      </c>
      <c r="D767" s="17">
        <f>D768+D770+D772+D773</f>
        <v>196688.4</v>
      </c>
      <c r="E767" s="17">
        <f>E768+E770+E772+E773</f>
        <v>196688.4</v>
      </c>
      <c r="F767" s="17">
        <f>F768+F770+F772+F773</f>
        <v>196688.4</v>
      </c>
      <c r="G767" s="17">
        <f>G768+G770+G772+G773</f>
        <v>196630.5</v>
      </c>
      <c r="H767" s="17">
        <f>H768+H770+H772+H773</f>
        <v>196630.5</v>
      </c>
      <c r="I767" s="15">
        <v>0</v>
      </c>
      <c r="J767" s="15">
        <v>0</v>
      </c>
      <c r="K767" s="15">
        <v>0</v>
      </c>
    </row>
    <row r="768" spans="1:11" s="2" customFormat="1" ht="15" x14ac:dyDescent="0.25">
      <c r="A768" s="116"/>
      <c r="B768" s="108"/>
      <c r="C768" s="16" t="s">
        <v>19</v>
      </c>
      <c r="D768" s="17">
        <f>D775+D782</f>
        <v>196688.4</v>
      </c>
      <c r="E768" s="17">
        <f t="shared" ref="E768:H768" si="117">E775+E782</f>
        <v>196688.4</v>
      </c>
      <c r="F768" s="17">
        <f t="shared" si="117"/>
        <v>196688.4</v>
      </c>
      <c r="G768" s="17">
        <f t="shared" si="117"/>
        <v>196630.5</v>
      </c>
      <c r="H768" s="17">
        <f t="shared" si="117"/>
        <v>196630.5</v>
      </c>
      <c r="I768" s="15">
        <v>0</v>
      </c>
      <c r="J768" s="15">
        <v>0</v>
      </c>
      <c r="K768" s="15">
        <v>0</v>
      </c>
    </row>
    <row r="769" spans="1:11" s="2" customFormat="1" ht="60" x14ac:dyDescent="0.25">
      <c r="A769" s="116"/>
      <c r="B769" s="108"/>
      <c r="C769" s="18" t="s">
        <v>20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5">
        <v>0</v>
      </c>
      <c r="J769" s="15">
        <v>0</v>
      </c>
      <c r="K769" s="15">
        <v>0</v>
      </c>
    </row>
    <row r="770" spans="1:11" s="2" customFormat="1" ht="30" x14ac:dyDescent="0.25">
      <c r="A770" s="116"/>
      <c r="B770" s="108"/>
      <c r="C770" s="16" t="s">
        <v>21</v>
      </c>
      <c r="D770" s="17">
        <v>0</v>
      </c>
      <c r="E770" s="17">
        <v>0</v>
      </c>
      <c r="F770" s="17">
        <v>0</v>
      </c>
      <c r="G770" s="19">
        <v>0</v>
      </c>
      <c r="H770" s="19">
        <v>0</v>
      </c>
      <c r="I770" s="15">
        <v>0</v>
      </c>
      <c r="J770" s="15">
        <v>0</v>
      </c>
      <c r="K770" s="15">
        <v>0</v>
      </c>
    </row>
    <row r="771" spans="1:11" s="2" customFormat="1" ht="60" x14ac:dyDescent="0.25">
      <c r="A771" s="116"/>
      <c r="B771" s="108"/>
      <c r="C771" s="18" t="s">
        <v>22</v>
      </c>
      <c r="D771" s="17">
        <f>D770</f>
        <v>0</v>
      </c>
      <c r="E771" s="17">
        <f>E770</f>
        <v>0</v>
      </c>
      <c r="F771" s="17">
        <f>F770</f>
        <v>0</v>
      </c>
      <c r="G771" s="17">
        <f>G770</f>
        <v>0</v>
      </c>
      <c r="H771" s="17">
        <f>H770</f>
        <v>0</v>
      </c>
      <c r="I771" s="15">
        <v>0</v>
      </c>
      <c r="J771" s="15">
        <v>0</v>
      </c>
      <c r="K771" s="15">
        <v>0</v>
      </c>
    </row>
    <row r="772" spans="1:11" s="2" customFormat="1" ht="30" x14ac:dyDescent="0.25">
      <c r="A772" s="116"/>
      <c r="B772" s="108"/>
      <c r="C772" s="16" t="s">
        <v>23</v>
      </c>
      <c r="D772" s="17">
        <v>0</v>
      </c>
      <c r="E772" s="17">
        <v>0</v>
      </c>
      <c r="F772" s="19">
        <v>0</v>
      </c>
      <c r="G772" s="19">
        <v>0</v>
      </c>
      <c r="H772" s="19">
        <v>0</v>
      </c>
      <c r="I772" s="15">
        <v>0</v>
      </c>
      <c r="J772" s="19">
        <v>0</v>
      </c>
      <c r="K772" s="19">
        <v>0</v>
      </c>
    </row>
    <row r="773" spans="1:11" s="2" customFormat="1" ht="24.75" customHeight="1" x14ac:dyDescent="0.25">
      <c r="A773" s="117"/>
      <c r="B773" s="108"/>
      <c r="C773" s="36" t="s">
        <v>25</v>
      </c>
      <c r="D773" s="17">
        <f>D787</f>
        <v>0</v>
      </c>
      <c r="E773" s="17">
        <f t="shared" ref="E773:H773" si="118">E787</f>
        <v>0</v>
      </c>
      <c r="F773" s="17">
        <f t="shared" si="118"/>
        <v>0</v>
      </c>
      <c r="G773" s="17">
        <f t="shared" si="118"/>
        <v>0</v>
      </c>
      <c r="H773" s="17">
        <f t="shared" si="118"/>
        <v>0</v>
      </c>
      <c r="I773" s="15">
        <v>0</v>
      </c>
      <c r="J773" s="19">
        <v>0</v>
      </c>
      <c r="K773" s="19">
        <v>0</v>
      </c>
    </row>
    <row r="774" spans="1:11" s="2" customFormat="1" ht="24.75" customHeight="1" x14ac:dyDescent="0.25">
      <c r="A774" s="115" t="s">
        <v>137</v>
      </c>
      <c r="B774" s="108" t="s">
        <v>49</v>
      </c>
      <c r="C774" s="16" t="s">
        <v>18</v>
      </c>
      <c r="D774" s="17">
        <f>D775+D777+D779+D780</f>
        <v>19688.400000000001</v>
      </c>
      <c r="E774" s="17">
        <f>E775+E777+E779+E780</f>
        <v>19688.400000000001</v>
      </c>
      <c r="F774" s="17">
        <f>F775+F777+F779+F780</f>
        <v>19688.400000000001</v>
      </c>
      <c r="G774" s="17">
        <f>G775+G777+G779+G780</f>
        <v>19688.400000000001</v>
      </c>
      <c r="H774" s="17">
        <f>H775+H777+H779+H780</f>
        <v>19688.400000000001</v>
      </c>
      <c r="I774" s="15">
        <v>0</v>
      </c>
      <c r="J774" s="15">
        <v>0</v>
      </c>
      <c r="K774" s="19"/>
    </row>
    <row r="775" spans="1:11" s="2" customFormat="1" ht="15" x14ac:dyDescent="0.25">
      <c r="A775" s="116"/>
      <c r="B775" s="108"/>
      <c r="C775" s="16" t="s">
        <v>19</v>
      </c>
      <c r="D775" s="17">
        <v>19688.400000000001</v>
      </c>
      <c r="E775" s="17">
        <v>19688.400000000001</v>
      </c>
      <c r="F775" s="17">
        <v>19688.400000000001</v>
      </c>
      <c r="G775" s="17">
        <v>19688.400000000001</v>
      </c>
      <c r="H775" s="17">
        <v>19688.400000000001</v>
      </c>
      <c r="I775" s="15">
        <v>0</v>
      </c>
      <c r="J775" s="15">
        <v>0</v>
      </c>
      <c r="K775" s="19"/>
    </row>
    <row r="776" spans="1:11" s="2" customFormat="1" ht="60" x14ac:dyDescent="0.25">
      <c r="A776" s="116"/>
      <c r="B776" s="108"/>
      <c r="C776" s="18" t="s">
        <v>20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5">
        <v>0</v>
      </c>
      <c r="J776" s="15">
        <v>0</v>
      </c>
      <c r="K776" s="19"/>
    </row>
    <row r="777" spans="1:11" s="2" customFormat="1" ht="30" x14ac:dyDescent="0.25">
      <c r="A777" s="116"/>
      <c r="B777" s="108"/>
      <c r="C777" s="16" t="s">
        <v>21</v>
      </c>
      <c r="D777" s="17">
        <v>0</v>
      </c>
      <c r="E777" s="17">
        <v>0</v>
      </c>
      <c r="F777" s="17">
        <v>0</v>
      </c>
      <c r="G777" s="19">
        <v>0</v>
      </c>
      <c r="H777" s="19">
        <v>0</v>
      </c>
      <c r="I777" s="15">
        <v>0</v>
      </c>
      <c r="J777" s="15">
        <v>0</v>
      </c>
      <c r="K777" s="19"/>
    </row>
    <row r="778" spans="1:11" s="2" customFormat="1" ht="60" x14ac:dyDescent="0.25">
      <c r="A778" s="116"/>
      <c r="B778" s="108"/>
      <c r="C778" s="18" t="s">
        <v>22</v>
      </c>
      <c r="D778" s="17">
        <f>D777</f>
        <v>0</v>
      </c>
      <c r="E778" s="17">
        <f>E777</f>
        <v>0</v>
      </c>
      <c r="F778" s="17">
        <f>F777</f>
        <v>0</v>
      </c>
      <c r="G778" s="17">
        <f>G777</f>
        <v>0</v>
      </c>
      <c r="H778" s="17">
        <f>H777</f>
        <v>0</v>
      </c>
      <c r="I778" s="15">
        <v>0</v>
      </c>
      <c r="J778" s="15">
        <v>0</v>
      </c>
      <c r="K778" s="19"/>
    </row>
    <row r="779" spans="1:11" s="2" customFormat="1" ht="30" x14ac:dyDescent="0.25">
      <c r="A779" s="116"/>
      <c r="B779" s="108"/>
      <c r="C779" s="16" t="s">
        <v>23</v>
      </c>
      <c r="D779" s="17">
        <v>0</v>
      </c>
      <c r="E779" s="17">
        <v>0</v>
      </c>
      <c r="F779" s="19">
        <v>0</v>
      </c>
      <c r="G779" s="19">
        <v>0</v>
      </c>
      <c r="H779" s="19">
        <v>0</v>
      </c>
      <c r="I779" s="15">
        <v>0</v>
      </c>
      <c r="J779" s="19">
        <v>0</v>
      </c>
      <c r="K779" s="19"/>
    </row>
    <row r="780" spans="1:11" s="2" customFormat="1" ht="24.75" customHeight="1" x14ac:dyDescent="0.25">
      <c r="A780" s="116"/>
      <c r="B780" s="108"/>
      <c r="C780" s="16" t="s">
        <v>24</v>
      </c>
      <c r="D780" s="17">
        <v>0</v>
      </c>
      <c r="E780" s="17">
        <f>177000-177000</f>
        <v>0</v>
      </c>
      <c r="F780" s="19">
        <v>0</v>
      </c>
      <c r="G780" s="19">
        <v>0</v>
      </c>
      <c r="H780" s="19">
        <v>0</v>
      </c>
      <c r="I780" s="15">
        <v>0</v>
      </c>
      <c r="J780" s="19">
        <v>0</v>
      </c>
      <c r="K780" s="19"/>
    </row>
    <row r="781" spans="1:11" s="2" customFormat="1" ht="24.75" customHeight="1" x14ac:dyDescent="0.25">
      <c r="A781" s="118" t="s">
        <v>137</v>
      </c>
      <c r="B781" s="108" t="s">
        <v>49</v>
      </c>
      <c r="C781" s="16" t="s">
        <v>18</v>
      </c>
      <c r="D781" s="17">
        <f>D782+D784+D786+D787</f>
        <v>177000</v>
      </c>
      <c r="E781" s="17">
        <f>E782+E784+E786+E787</f>
        <v>177000</v>
      </c>
      <c r="F781" s="17">
        <f>F782+F784+F786+F787</f>
        <v>177000</v>
      </c>
      <c r="G781" s="17">
        <f>G782+G784+G786+G787</f>
        <v>176942.1</v>
      </c>
      <c r="H781" s="17">
        <f>H782+H784+H786+H787</f>
        <v>176942.1</v>
      </c>
      <c r="I781" s="15">
        <v>0</v>
      </c>
      <c r="J781" s="15">
        <v>0</v>
      </c>
      <c r="K781" s="19"/>
    </row>
    <row r="782" spans="1:11" s="2" customFormat="1" ht="15" x14ac:dyDescent="0.25">
      <c r="A782" s="118"/>
      <c r="B782" s="108"/>
      <c r="C782" s="16" t="s">
        <v>19</v>
      </c>
      <c r="D782" s="17">
        <v>177000</v>
      </c>
      <c r="E782" s="17">
        <v>177000</v>
      </c>
      <c r="F782" s="17">
        <v>177000</v>
      </c>
      <c r="G782" s="17">
        <v>176942.1</v>
      </c>
      <c r="H782" s="17">
        <v>176942.1</v>
      </c>
      <c r="I782" s="15">
        <v>0</v>
      </c>
      <c r="J782" s="15">
        <v>0</v>
      </c>
      <c r="K782" s="19"/>
    </row>
    <row r="783" spans="1:11" s="2" customFormat="1" ht="60" x14ac:dyDescent="0.25">
      <c r="A783" s="118"/>
      <c r="B783" s="108"/>
      <c r="C783" s="18" t="s">
        <v>20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5">
        <v>0</v>
      </c>
      <c r="J783" s="15">
        <v>0</v>
      </c>
      <c r="K783" s="19"/>
    </row>
    <row r="784" spans="1:11" s="2" customFormat="1" ht="30" x14ac:dyDescent="0.25">
      <c r="A784" s="118"/>
      <c r="B784" s="108"/>
      <c r="C784" s="16" t="s">
        <v>21</v>
      </c>
      <c r="D784" s="17">
        <v>0</v>
      </c>
      <c r="E784" s="17">
        <v>0</v>
      </c>
      <c r="F784" s="17">
        <v>0</v>
      </c>
      <c r="G784" s="19">
        <v>0</v>
      </c>
      <c r="H784" s="19">
        <v>0</v>
      </c>
      <c r="I784" s="15">
        <v>0</v>
      </c>
      <c r="J784" s="15">
        <v>0</v>
      </c>
      <c r="K784" s="19"/>
    </row>
    <row r="785" spans="1:11" s="2" customFormat="1" ht="60" x14ac:dyDescent="0.25">
      <c r="A785" s="118"/>
      <c r="B785" s="108"/>
      <c r="C785" s="18" t="s">
        <v>22</v>
      </c>
      <c r="D785" s="17">
        <f>D784</f>
        <v>0</v>
      </c>
      <c r="E785" s="17">
        <f>E784</f>
        <v>0</v>
      </c>
      <c r="F785" s="17">
        <f>F784</f>
        <v>0</v>
      </c>
      <c r="G785" s="17">
        <f>G784</f>
        <v>0</v>
      </c>
      <c r="H785" s="17">
        <f>H784</f>
        <v>0</v>
      </c>
      <c r="I785" s="15">
        <v>0</v>
      </c>
      <c r="J785" s="15">
        <v>0</v>
      </c>
      <c r="K785" s="19"/>
    </row>
    <row r="786" spans="1:11" s="2" customFormat="1" ht="30" x14ac:dyDescent="0.25">
      <c r="A786" s="118"/>
      <c r="B786" s="108"/>
      <c r="C786" s="16" t="s">
        <v>23</v>
      </c>
      <c r="D786" s="17">
        <v>0</v>
      </c>
      <c r="E786" s="17">
        <v>0</v>
      </c>
      <c r="F786" s="19">
        <v>0</v>
      </c>
      <c r="G786" s="19">
        <v>0</v>
      </c>
      <c r="H786" s="19">
        <v>0</v>
      </c>
      <c r="I786" s="15">
        <v>0</v>
      </c>
      <c r="J786" s="19">
        <v>0</v>
      </c>
      <c r="K786" s="19"/>
    </row>
    <row r="787" spans="1:11" s="2" customFormat="1" ht="24.75" customHeight="1" x14ac:dyDescent="0.25">
      <c r="A787" s="118"/>
      <c r="B787" s="108"/>
      <c r="C787" s="36" t="s">
        <v>25</v>
      </c>
      <c r="D787" s="17">
        <v>0</v>
      </c>
      <c r="E787" s="17">
        <v>0</v>
      </c>
      <c r="F787" s="19">
        <v>0</v>
      </c>
      <c r="G787" s="19">
        <v>0</v>
      </c>
      <c r="H787" s="19">
        <v>0</v>
      </c>
      <c r="I787" s="15">
        <v>0</v>
      </c>
      <c r="J787" s="19">
        <v>0</v>
      </c>
      <c r="K787" s="19"/>
    </row>
    <row r="788" spans="1:11" s="2" customFormat="1" ht="24.75" customHeight="1" x14ac:dyDescent="0.25">
      <c r="A788" s="115" t="s">
        <v>138</v>
      </c>
      <c r="B788" s="108" t="s">
        <v>30</v>
      </c>
      <c r="C788" s="16" t="s">
        <v>18</v>
      </c>
      <c r="D788" s="17">
        <f>D789+D791+D793+D794</f>
        <v>20149.8</v>
      </c>
      <c r="E788" s="17">
        <f>E789+E791+E793+E794</f>
        <v>20149.8</v>
      </c>
      <c r="F788" s="17">
        <f>F789+F791+F793+F794</f>
        <v>19849.8</v>
      </c>
      <c r="G788" s="17">
        <f>G789+G791+G793+G794</f>
        <v>11776.8</v>
      </c>
      <c r="H788" s="17">
        <f>H789+H791+H793+H794</f>
        <v>11776.8</v>
      </c>
      <c r="I788" s="15">
        <f>G788/D788*100</f>
        <v>58.446237679778456</v>
      </c>
      <c r="J788" s="15">
        <f>G788/E788*100</f>
        <v>58.446237679778456</v>
      </c>
      <c r="K788" s="15">
        <f>G788/F788*100</f>
        <v>59.329565033400847</v>
      </c>
    </row>
    <row r="789" spans="1:11" s="2" customFormat="1" ht="24.75" customHeight="1" x14ac:dyDescent="0.25">
      <c r="A789" s="116"/>
      <c r="B789" s="108"/>
      <c r="C789" s="16" t="s">
        <v>19</v>
      </c>
      <c r="D789" s="17">
        <v>20149.8</v>
      </c>
      <c r="E789" s="17">
        <v>20149.8</v>
      </c>
      <c r="F789" s="17">
        <v>19849.8</v>
      </c>
      <c r="G789" s="17">
        <v>11776.8</v>
      </c>
      <c r="H789" s="17">
        <v>11776.8</v>
      </c>
      <c r="I789" s="15">
        <f t="shared" ref="I789" si="119">G789/D789*100</f>
        <v>58.446237679778456</v>
      </c>
      <c r="J789" s="15">
        <f t="shared" ref="J789" si="120">G789/E789*100</f>
        <v>58.446237679778456</v>
      </c>
      <c r="K789" s="15">
        <f t="shared" ref="K789" si="121">G789/F789*100</f>
        <v>59.329565033400847</v>
      </c>
    </row>
    <row r="790" spans="1:11" s="2" customFormat="1" ht="24.75" customHeight="1" x14ac:dyDescent="0.25">
      <c r="A790" s="116"/>
      <c r="B790" s="108"/>
      <c r="C790" s="18" t="s">
        <v>20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5">
        <v>0</v>
      </c>
      <c r="J790" s="15">
        <v>0</v>
      </c>
      <c r="K790" s="15">
        <v>0</v>
      </c>
    </row>
    <row r="791" spans="1:11" s="2" customFormat="1" ht="24.75" customHeight="1" x14ac:dyDescent="0.25">
      <c r="A791" s="116"/>
      <c r="B791" s="108"/>
      <c r="C791" s="16" t="s">
        <v>21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5">
        <v>0</v>
      </c>
      <c r="J791" s="15">
        <v>0</v>
      </c>
      <c r="K791" s="15">
        <v>0</v>
      </c>
    </row>
    <row r="792" spans="1:11" s="2" customFormat="1" ht="24.75" customHeight="1" x14ac:dyDescent="0.25">
      <c r="A792" s="116"/>
      <c r="B792" s="108"/>
      <c r="C792" s="18" t="s">
        <v>22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  <c r="I792" s="15">
        <v>0</v>
      </c>
      <c r="J792" s="15">
        <v>0</v>
      </c>
      <c r="K792" s="15">
        <v>0</v>
      </c>
    </row>
    <row r="793" spans="1:11" s="2" customFormat="1" ht="24.75" customHeight="1" x14ac:dyDescent="0.25">
      <c r="A793" s="116"/>
      <c r="B793" s="108"/>
      <c r="C793" s="16" t="s">
        <v>23</v>
      </c>
      <c r="D793" s="17">
        <v>0</v>
      </c>
      <c r="E793" s="17">
        <v>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</row>
    <row r="794" spans="1:11" s="2" customFormat="1" ht="24.75" customHeight="1" x14ac:dyDescent="0.25">
      <c r="A794" s="117"/>
      <c r="B794" s="108"/>
      <c r="C794" s="16" t="s">
        <v>24</v>
      </c>
      <c r="D794" s="17">
        <v>0</v>
      </c>
      <c r="E794" s="17">
        <v>0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</row>
    <row r="795" spans="1:11" s="2" customFormat="1" ht="24.75" customHeight="1" x14ac:dyDescent="0.25">
      <c r="A795" s="113" t="s">
        <v>139</v>
      </c>
      <c r="B795" s="108" t="s">
        <v>49</v>
      </c>
      <c r="C795" s="16" t="s">
        <v>18</v>
      </c>
      <c r="D795" s="17">
        <f>D796+D798+D800+D801</f>
        <v>68000</v>
      </c>
      <c r="E795" s="17">
        <f>E796+E798+E800+E801</f>
        <v>68000</v>
      </c>
      <c r="F795" s="17">
        <f>F796+F798+F800+F801</f>
        <v>68000</v>
      </c>
      <c r="G795" s="17">
        <f>G796+G798+G800+G801</f>
        <v>67999</v>
      </c>
      <c r="H795" s="17">
        <f>H796+H798+H800+H801</f>
        <v>67999</v>
      </c>
      <c r="I795" s="15">
        <v>0</v>
      </c>
      <c r="J795" s="15">
        <v>0</v>
      </c>
      <c r="K795" s="19"/>
    </row>
    <row r="796" spans="1:11" s="2" customFormat="1" ht="15" x14ac:dyDescent="0.25">
      <c r="A796" s="110"/>
      <c r="B796" s="108"/>
      <c r="C796" s="16" t="s">
        <v>19</v>
      </c>
      <c r="D796" s="17">
        <v>68000</v>
      </c>
      <c r="E796" s="17">
        <v>68000</v>
      </c>
      <c r="F796" s="17">
        <v>68000</v>
      </c>
      <c r="G796" s="17">
        <v>67999</v>
      </c>
      <c r="H796" s="17">
        <v>67999</v>
      </c>
      <c r="I796" s="15">
        <f>G796/D796*100</f>
        <v>99.998529411764707</v>
      </c>
      <c r="J796" s="15">
        <f t="shared" ref="J796" si="122">H796/E796*100</f>
        <v>99.998529411764707</v>
      </c>
      <c r="K796" s="15">
        <f>G796/F796*100</f>
        <v>99.998529411764707</v>
      </c>
    </row>
    <row r="797" spans="1:11" s="2" customFormat="1" ht="60" x14ac:dyDescent="0.25">
      <c r="A797" s="110"/>
      <c r="B797" s="108"/>
      <c r="C797" s="18" t="s">
        <v>20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5">
        <v>0</v>
      </c>
      <c r="J797" s="15">
        <v>0</v>
      </c>
      <c r="K797" s="19"/>
    </row>
    <row r="798" spans="1:11" s="2" customFormat="1" ht="30" x14ac:dyDescent="0.25">
      <c r="A798" s="110"/>
      <c r="B798" s="108"/>
      <c r="C798" s="16" t="s">
        <v>21</v>
      </c>
      <c r="D798" s="17">
        <v>0</v>
      </c>
      <c r="E798" s="17">
        <v>0</v>
      </c>
      <c r="F798" s="17">
        <v>0</v>
      </c>
      <c r="G798" s="19">
        <v>0</v>
      </c>
      <c r="H798" s="19">
        <v>0</v>
      </c>
      <c r="I798" s="15">
        <v>0</v>
      </c>
      <c r="J798" s="15">
        <v>0</v>
      </c>
      <c r="K798" s="19"/>
    </row>
    <row r="799" spans="1:11" s="2" customFormat="1" ht="60" x14ac:dyDescent="0.25">
      <c r="A799" s="110"/>
      <c r="B799" s="108"/>
      <c r="C799" s="18" t="s">
        <v>22</v>
      </c>
      <c r="D799" s="17">
        <f>D798</f>
        <v>0</v>
      </c>
      <c r="E799" s="17">
        <f>E798</f>
        <v>0</v>
      </c>
      <c r="F799" s="17">
        <f>F798</f>
        <v>0</v>
      </c>
      <c r="G799" s="17">
        <f>G798</f>
        <v>0</v>
      </c>
      <c r="H799" s="17">
        <f>H798</f>
        <v>0</v>
      </c>
      <c r="I799" s="15">
        <v>0</v>
      </c>
      <c r="J799" s="15">
        <v>0</v>
      </c>
      <c r="K799" s="19"/>
    </row>
    <row r="800" spans="1:11" s="2" customFormat="1" ht="30" x14ac:dyDescent="0.25">
      <c r="A800" s="110"/>
      <c r="B800" s="108"/>
      <c r="C800" s="16" t="s">
        <v>23</v>
      </c>
      <c r="D800" s="17">
        <v>0</v>
      </c>
      <c r="E800" s="17">
        <v>0</v>
      </c>
      <c r="F800" s="19">
        <v>0</v>
      </c>
      <c r="G800" s="19">
        <v>0</v>
      </c>
      <c r="H800" s="19">
        <v>0</v>
      </c>
      <c r="I800" s="15">
        <v>0</v>
      </c>
      <c r="J800" s="19">
        <v>0</v>
      </c>
      <c r="K800" s="19"/>
    </row>
    <row r="801" spans="1:11" s="2" customFormat="1" ht="24.75" customHeight="1" x14ac:dyDescent="0.25">
      <c r="A801" s="114"/>
      <c r="B801" s="108"/>
      <c r="C801" s="16" t="s">
        <v>24</v>
      </c>
      <c r="D801" s="17">
        <v>0</v>
      </c>
      <c r="E801" s="17">
        <f>177000-177000</f>
        <v>0</v>
      </c>
      <c r="F801" s="19">
        <v>0</v>
      </c>
      <c r="G801" s="19">
        <v>0</v>
      </c>
      <c r="H801" s="19">
        <v>0</v>
      </c>
      <c r="I801" s="15">
        <v>0</v>
      </c>
      <c r="J801" s="19">
        <v>0</v>
      </c>
      <c r="K801" s="19"/>
    </row>
    <row r="802" spans="1:11" s="2" customFormat="1" ht="24.75" customHeight="1" x14ac:dyDescent="0.25">
      <c r="A802" s="113" t="s">
        <v>140</v>
      </c>
      <c r="B802" s="108" t="s">
        <v>141</v>
      </c>
      <c r="C802" s="16" t="s">
        <v>18</v>
      </c>
      <c r="D802" s="17">
        <f>D803+D805+D807+D808</f>
        <v>129401.9</v>
      </c>
      <c r="E802" s="17">
        <f>E803+E805+E807+E808</f>
        <v>129401.9</v>
      </c>
      <c r="F802" s="17">
        <f>F803+F805+F807+F808</f>
        <v>129401.9</v>
      </c>
      <c r="G802" s="17">
        <f>G803+G805+G807+G808</f>
        <v>124536.29999999999</v>
      </c>
      <c r="H802" s="17">
        <f>H803+H805+H807+H808</f>
        <v>124536.29999999999</v>
      </c>
      <c r="I802" s="19">
        <f>G802/D802*100</f>
        <v>96.239931562055887</v>
      </c>
      <c r="J802" s="19">
        <f>G802/E802*100</f>
        <v>96.239931562055887</v>
      </c>
      <c r="K802" s="19">
        <f>G802/F802*100</f>
        <v>96.239931562055887</v>
      </c>
    </row>
    <row r="803" spans="1:11" s="2" customFormat="1" ht="15" x14ac:dyDescent="0.25">
      <c r="A803" s="110"/>
      <c r="B803" s="108"/>
      <c r="C803" s="16" t="s">
        <v>19</v>
      </c>
      <c r="D803" s="17">
        <f>D810+D817+D824</f>
        <v>41787.699999999997</v>
      </c>
      <c r="E803" s="17">
        <f t="shared" ref="E803:H803" si="123">E810+E817+E824</f>
        <v>41787.699999999997</v>
      </c>
      <c r="F803" s="17">
        <f t="shared" si="123"/>
        <v>41787.699999999997</v>
      </c>
      <c r="G803" s="17">
        <f t="shared" si="123"/>
        <v>40376.799999999996</v>
      </c>
      <c r="H803" s="17">
        <f t="shared" si="123"/>
        <v>40376.799999999996</v>
      </c>
      <c r="I803" s="19">
        <f>G803/D803*100</f>
        <v>96.623647628369113</v>
      </c>
      <c r="J803" s="19">
        <f>G803/E803*100</f>
        <v>96.623647628369113</v>
      </c>
      <c r="K803" s="19">
        <f>G803/F803*100</f>
        <v>96.623647628369113</v>
      </c>
    </row>
    <row r="804" spans="1:11" s="2" customFormat="1" ht="60" x14ac:dyDescent="0.25">
      <c r="A804" s="110"/>
      <c r="B804" s="108"/>
      <c r="C804" s="18" t="s">
        <v>20</v>
      </c>
      <c r="D804" s="17">
        <f>D803</f>
        <v>41787.699999999997</v>
      </c>
      <c r="E804" s="17">
        <f t="shared" ref="E804:H804" si="124">E803</f>
        <v>41787.699999999997</v>
      </c>
      <c r="F804" s="17">
        <f t="shared" si="124"/>
        <v>41787.699999999997</v>
      </c>
      <c r="G804" s="17">
        <f t="shared" si="124"/>
        <v>40376.799999999996</v>
      </c>
      <c r="H804" s="17">
        <f t="shared" si="124"/>
        <v>40376.799999999996</v>
      </c>
      <c r="I804" s="19">
        <v>0</v>
      </c>
      <c r="J804" s="19">
        <v>0</v>
      </c>
      <c r="K804" s="19">
        <v>0</v>
      </c>
    </row>
    <row r="805" spans="1:11" s="2" customFormat="1" ht="30" x14ac:dyDescent="0.25">
      <c r="A805" s="110"/>
      <c r="B805" s="108"/>
      <c r="C805" s="16" t="s">
        <v>21</v>
      </c>
      <c r="D805" s="17">
        <f>D812+D819+D826</f>
        <v>87614.2</v>
      </c>
      <c r="E805" s="17">
        <f t="shared" ref="E805:H805" si="125">E812+E819+E826</f>
        <v>87614.2</v>
      </c>
      <c r="F805" s="17">
        <f t="shared" si="125"/>
        <v>87614.2</v>
      </c>
      <c r="G805" s="17">
        <f t="shared" si="125"/>
        <v>84159.5</v>
      </c>
      <c r="H805" s="17">
        <f t="shared" si="125"/>
        <v>84159.5</v>
      </c>
      <c r="I805" s="19">
        <f>G805/D805*100</f>
        <v>96.056917714251796</v>
      </c>
      <c r="J805" s="19">
        <f>G805/E805*100</f>
        <v>96.056917714251796</v>
      </c>
      <c r="K805" s="19">
        <f>G805/F805*100</f>
        <v>96.056917714251796</v>
      </c>
    </row>
    <row r="806" spans="1:11" s="2" customFormat="1" ht="60" x14ac:dyDescent="0.25">
      <c r="A806" s="110"/>
      <c r="B806" s="108"/>
      <c r="C806" s="18" t="s">
        <v>22</v>
      </c>
      <c r="D806" s="17">
        <f>D805</f>
        <v>87614.2</v>
      </c>
      <c r="E806" s="17">
        <f t="shared" ref="E806:H806" si="126">E805</f>
        <v>87614.2</v>
      </c>
      <c r="F806" s="17">
        <f t="shared" si="126"/>
        <v>87614.2</v>
      </c>
      <c r="G806" s="17">
        <f t="shared" si="126"/>
        <v>84159.5</v>
      </c>
      <c r="H806" s="17">
        <f t="shared" si="126"/>
        <v>84159.5</v>
      </c>
      <c r="I806" s="19">
        <f>G806/D806*100</f>
        <v>96.056917714251796</v>
      </c>
      <c r="J806" s="19">
        <f>G806/E806*100</f>
        <v>96.056917714251796</v>
      </c>
      <c r="K806" s="19">
        <f>G806/F806*100</f>
        <v>96.056917714251796</v>
      </c>
    </row>
    <row r="807" spans="1:11" s="2" customFormat="1" ht="53.25" customHeight="1" x14ac:dyDescent="0.25">
      <c r="A807" s="110"/>
      <c r="B807" s="108"/>
      <c r="C807" s="16" t="s">
        <v>23</v>
      </c>
      <c r="D807" s="17">
        <f>D814+D821+D828</f>
        <v>0</v>
      </c>
      <c r="E807" s="17">
        <f t="shared" ref="E807:H807" si="127">E814+E821+E828</f>
        <v>0</v>
      </c>
      <c r="F807" s="17">
        <f t="shared" si="127"/>
        <v>0</v>
      </c>
      <c r="G807" s="17">
        <f t="shared" si="127"/>
        <v>0</v>
      </c>
      <c r="H807" s="17">
        <f t="shared" si="127"/>
        <v>0</v>
      </c>
      <c r="I807" s="19">
        <v>0</v>
      </c>
      <c r="J807" s="19">
        <v>0</v>
      </c>
      <c r="K807" s="19">
        <v>0</v>
      </c>
    </row>
    <row r="808" spans="1:11" s="2" customFormat="1" ht="24.75" customHeight="1" x14ac:dyDescent="0.25">
      <c r="A808" s="110"/>
      <c r="B808" s="108"/>
      <c r="C808" s="16" t="s">
        <v>24</v>
      </c>
      <c r="D808" s="17">
        <v>0</v>
      </c>
      <c r="E808" s="17">
        <v>0</v>
      </c>
      <c r="F808" s="19">
        <v>0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</row>
    <row r="809" spans="1:11" s="2" customFormat="1" ht="24.75" customHeight="1" x14ac:dyDescent="0.25">
      <c r="A809" s="110"/>
      <c r="B809" s="108" t="s">
        <v>49</v>
      </c>
      <c r="C809" s="16" t="s">
        <v>18</v>
      </c>
      <c r="D809" s="17">
        <f>D810+D812+D814+D815</f>
        <v>16916.2</v>
      </c>
      <c r="E809" s="17">
        <f>E810+E812+E814+E815</f>
        <v>16916.2</v>
      </c>
      <c r="F809" s="17">
        <f>F810+F812+F814+F815</f>
        <v>16916.2</v>
      </c>
      <c r="G809" s="17">
        <f>G810+G812+G814+G815</f>
        <v>16915.600000000002</v>
      </c>
      <c r="H809" s="17">
        <f>H810+H812+H814+H815</f>
        <v>16915.600000000002</v>
      </c>
      <c r="I809" s="15">
        <f>G809/D809*100</f>
        <v>99.996453104125052</v>
      </c>
      <c r="J809" s="15">
        <f>G809/E809*100</f>
        <v>99.996453104125052</v>
      </c>
      <c r="K809" s="15">
        <f>G809/F809*100</f>
        <v>99.996453104125052</v>
      </c>
    </row>
    <row r="810" spans="1:11" s="2" customFormat="1" ht="15" x14ac:dyDescent="0.25">
      <c r="A810" s="110"/>
      <c r="B810" s="108"/>
      <c r="C810" s="16" t="s">
        <v>19</v>
      </c>
      <c r="D810" s="17">
        <f>D838+D845</f>
        <v>338.2</v>
      </c>
      <c r="E810" s="17">
        <f t="shared" ref="E810:H810" si="128">E838+E845</f>
        <v>338.2</v>
      </c>
      <c r="F810" s="17">
        <f t="shared" si="128"/>
        <v>338.2</v>
      </c>
      <c r="G810" s="17">
        <f t="shared" si="128"/>
        <v>338.2</v>
      </c>
      <c r="H810" s="17">
        <f t="shared" si="128"/>
        <v>338.2</v>
      </c>
      <c r="I810" s="19">
        <f>G810/D810*100</f>
        <v>100</v>
      </c>
      <c r="J810" s="19">
        <f>G810/E810*100</f>
        <v>100</v>
      </c>
      <c r="K810" s="19">
        <f>G810/F810*100</f>
        <v>100</v>
      </c>
    </row>
    <row r="811" spans="1:11" s="2" customFormat="1" ht="60" x14ac:dyDescent="0.25">
      <c r="A811" s="110"/>
      <c r="B811" s="108"/>
      <c r="C811" s="18" t="s">
        <v>20</v>
      </c>
      <c r="D811" s="17">
        <f>D810</f>
        <v>338.2</v>
      </c>
      <c r="E811" s="17">
        <f t="shared" ref="E811:H811" si="129">E810</f>
        <v>338.2</v>
      </c>
      <c r="F811" s="17">
        <f t="shared" si="129"/>
        <v>338.2</v>
      </c>
      <c r="G811" s="17">
        <f t="shared" si="129"/>
        <v>338.2</v>
      </c>
      <c r="H811" s="17">
        <f t="shared" si="129"/>
        <v>338.2</v>
      </c>
      <c r="I811" s="19">
        <v>0</v>
      </c>
      <c r="J811" s="19">
        <v>0</v>
      </c>
      <c r="K811" s="19">
        <v>0</v>
      </c>
    </row>
    <row r="812" spans="1:11" s="2" customFormat="1" ht="30" x14ac:dyDescent="0.25">
      <c r="A812" s="110"/>
      <c r="B812" s="108"/>
      <c r="C812" s="16" t="s">
        <v>21</v>
      </c>
      <c r="D812" s="17">
        <f>D840+D847</f>
        <v>16578</v>
      </c>
      <c r="E812" s="17">
        <f t="shared" ref="E812:H812" si="130">E840+E847</f>
        <v>16578</v>
      </c>
      <c r="F812" s="17">
        <f t="shared" si="130"/>
        <v>16578</v>
      </c>
      <c r="G812" s="17">
        <f t="shared" si="130"/>
        <v>16577.400000000001</v>
      </c>
      <c r="H812" s="17">
        <f t="shared" si="130"/>
        <v>16577.400000000001</v>
      </c>
      <c r="I812" s="19">
        <f>G812/D812*100</f>
        <v>99.996380745566427</v>
      </c>
      <c r="J812" s="19">
        <f>G812/E812*100</f>
        <v>99.996380745566427</v>
      </c>
      <c r="K812" s="19">
        <f>G812/F812*100</f>
        <v>99.996380745566427</v>
      </c>
    </row>
    <row r="813" spans="1:11" s="2" customFormat="1" ht="60" x14ac:dyDescent="0.25">
      <c r="A813" s="110"/>
      <c r="B813" s="108"/>
      <c r="C813" s="18" t="s">
        <v>22</v>
      </c>
      <c r="D813" s="17">
        <f>D812</f>
        <v>16578</v>
      </c>
      <c r="E813" s="17">
        <f t="shared" ref="E813:H813" si="131">E812</f>
        <v>16578</v>
      </c>
      <c r="F813" s="17">
        <f t="shared" si="131"/>
        <v>16578</v>
      </c>
      <c r="G813" s="17">
        <f t="shared" si="131"/>
        <v>16577.400000000001</v>
      </c>
      <c r="H813" s="17">
        <f t="shared" si="131"/>
        <v>16577.400000000001</v>
      </c>
      <c r="I813" s="19">
        <v>0</v>
      </c>
      <c r="J813" s="19">
        <v>0</v>
      </c>
      <c r="K813" s="19">
        <v>0</v>
      </c>
    </row>
    <row r="814" spans="1:11" s="2" customFormat="1" ht="30" x14ac:dyDescent="0.25">
      <c r="A814" s="110"/>
      <c r="B814" s="108"/>
      <c r="C814" s="16" t="s">
        <v>23</v>
      </c>
      <c r="D814" s="17">
        <v>0</v>
      </c>
      <c r="E814" s="17">
        <v>0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</row>
    <row r="815" spans="1:11" s="2" customFormat="1" ht="24.75" customHeight="1" x14ac:dyDescent="0.25">
      <c r="A815" s="110"/>
      <c r="B815" s="108"/>
      <c r="C815" s="16" t="s">
        <v>24</v>
      </c>
      <c r="D815" s="17">
        <v>0</v>
      </c>
      <c r="E815" s="17">
        <v>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</row>
    <row r="816" spans="1:11" s="2" customFormat="1" ht="24.75" customHeight="1" x14ac:dyDescent="0.25">
      <c r="A816" s="110"/>
      <c r="B816" s="108" t="s">
        <v>30</v>
      </c>
      <c r="C816" s="16" t="s">
        <v>18</v>
      </c>
      <c r="D816" s="17">
        <f>D817+D819+D821+D822</f>
        <v>112485.7</v>
      </c>
      <c r="E816" s="17">
        <f>E817+E819+E821+E822</f>
        <v>112485.7</v>
      </c>
      <c r="F816" s="17">
        <f>F817+F819+F821+F822</f>
        <v>112485.7</v>
      </c>
      <c r="G816" s="17">
        <f>G817+G819+G821+G822</f>
        <v>107620.70000000001</v>
      </c>
      <c r="H816" s="17">
        <f>H817+H819+H821+H822</f>
        <v>107620.70000000001</v>
      </c>
      <c r="I816" s="15">
        <f>G816/D816*100</f>
        <v>95.675005800737353</v>
      </c>
      <c r="J816" s="15">
        <f>G816/E816*100</f>
        <v>95.675005800737353</v>
      </c>
      <c r="K816" s="15">
        <f>G816/F816*100</f>
        <v>95.675005800737353</v>
      </c>
    </row>
    <row r="817" spans="1:11" s="2" customFormat="1" ht="15" x14ac:dyDescent="0.25">
      <c r="A817" s="110"/>
      <c r="B817" s="108"/>
      <c r="C817" s="16" t="s">
        <v>19</v>
      </c>
      <c r="D817" s="17">
        <f>D852</f>
        <v>41449.5</v>
      </c>
      <c r="E817" s="17">
        <f t="shared" ref="E817:H817" si="132">E852</f>
        <v>41449.5</v>
      </c>
      <c r="F817" s="17">
        <f t="shared" si="132"/>
        <v>41449.5</v>
      </c>
      <c r="G817" s="17">
        <f t="shared" si="132"/>
        <v>40038.6</v>
      </c>
      <c r="H817" s="17">
        <f t="shared" si="132"/>
        <v>40038.6</v>
      </c>
      <c r="I817" s="19">
        <f>G817/D817*100</f>
        <v>96.596098867296348</v>
      </c>
      <c r="J817" s="19">
        <f>G817/E817*100</f>
        <v>96.596098867296348</v>
      </c>
      <c r="K817" s="19">
        <f>G817/F817*100</f>
        <v>96.596098867296348</v>
      </c>
    </row>
    <row r="818" spans="1:11" s="2" customFormat="1" ht="60" x14ac:dyDescent="0.25">
      <c r="A818" s="110"/>
      <c r="B818" s="108"/>
      <c r="C818" s="18" t="s">
        <v>20</v>
      </c>
      <c r="D818" s="17">
        <f>D817</f>
        <v>41449.5</v>
      </c>
      <c r="E818" s="17">
        <f t="shared" ref="E818:H818" si="133">E817</f>
        <v>41449.5</v>
      </c>
      <c r="F818" s="17">
        <f t="shared" si="133"/>
        <v>41449.5</v>
      </c>
      <c r="G818" s="17">
        <f t="shared" si="133"/>
        <v>40038.6</v>
      </c>
      <c r="H818" s="17">
        <f t="shared" si="133"/>
        <v>40038.6</v>
      </c>
      <c r="I818" s="19">
        <v>0</v>
      </c>
      <c r="J818" s="19">
        <v>0</v>
      </c>
      <c r="K818" s="19">
        <v>0</v>
      </c>
    </row>
    <row r="819" spans="1:11" s="2" customFormat="1" ht="30" x14ac:dyDescent="0.25">
      <c r="A819" s="110"/>
      <c r="B819" s="108"/>
      <c r="C819" s="16" t="s">
        <v>21</v>
      </c>
      <c r="D819" s="17">
        <f>D854</f>
        <v>71036.2</v>
      </c>
      <c r="E819" s="17">
        <f t="shared" ref="E819:H819" si="134">E854</f>
        <v>71036.2</v>
      </c>
      <c r="F819" s="17">
        <f t="shared" si="134"/>
        <v>71036.2</v>
      </c>
      <c r="G819" s="17">
        <f t="shared" si="134"/>
        <v>67582.100000000006</v>
      </c>
      <c r="H819" s="17">
        <f t="shared" si="134"/>
        <v>67582.100000000006</v>
      </c>
      <c r="I819" s="19">
        <f>G819/D819*100</f>
        <v>95.13754958739348</v>
      </c>
      <c r="J819" s="19">
        <f>G819/E819*100</f>
        <v>95.13754958739348</v>
      </c>
      <c r="K819" s="19">
        <f>G819/F819*100</f>
        <v>95.13754958739348</v>
      </c>
    </row>
    <row r="820" spans="1:11" s="2" customFormat="1" ht="24.75" customHeight="1" x14ac:dyDescent="0.25">
      <c r="A820" s="110"/>
      <c r="B820" s="108"/>
      <c r="C820" s="18" t="s">
        <v>22</v>
      </c>
      <c r="D820" s="17">
        <f>D819</f>
        <v>71036.2</v>
      </c>
      <c r="E820" s="17">
        <f t="shared" ref="E820:H820" si="135">E819</f>
        <v>71036.2</v>
      </c>
      <c r="F820" s="17">
        <f t="shared" si="135"/>
        <v>71036.2</v>
      </c>
      <c r="G820" s="17">
        <f t="shared" si="135"/>
        <v>67582.100000000006</v>
      </c>
      <c r="H820" s="17">
        <f t="shared" si="135"/>
        <v>67582.100000000006</v>
      </c>
      <c r="I820" s="19">
        <v>0</v>
      </c>
      <c r="J820" s="19">
        <v>0</v>
      </c>
      <c r="K820" s="19">
        <v>0</v>
      </c>
    </row>
    <row r="821" spans="1:11" s="2" customFormat="1" ht="30" x14ac:dyDescent="0.25">
      <c r="A821" s="110"/>
      <c r="B821" s="108"/>
      <c r="C821" s="16" t="s">
        <v>23</v>
      </c>
      <c r="D821" s="17">
        <v>0</v>
      </c>
      <c r="E821" s="17">
        <v>0</v>
      </c>
      <c r="F821" s="19"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</row>
    <row r="822" spans="1:11" s="2" customFormat="1" ht="24.75" customHeight="1" x14ac:dyDescent="0.25">
      <c r="A822" s="110"/>
      <c r="B822" s="108"/>
      <c r="C822" s="16" t="s">
        <v>24</v>
      </c>
      <c r="D822" s="17">
        <v>0</v>
      </c>
      <c r="E822" s="17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</row>
    <row r="823" spans="1:11" s="2" customFormat="1" ht="24.75" customHeight="1" x14ac:dyDescent="0.25">
      <c r="A823" s="110"/>
      <c r="B823" s="108" t="s">
        <v>142</v>
      </c>
      <c r="C823" s="16" t="s">
        <v>18</v>
      </c>
      <c r="D823" s="17">
        <f>D824+D826+D828+D829</f>
        <v>0</v>
      </c>
      <c r="E823" s="17">
        <f>E824+E826+E828+E829</f>
        <v>0</v>
      </c>
      <c r="F823" s="17">
        <f>F824+F826+F828+F829</f>
        <v>0</v>
      </c>
      <c r="G823" s="17">
        <f>G824+G826+G828+G829</f>
        <v>0</v>
      </c>
      <c r="H823" s="17">
        <f>H824+H826+H828+H829</f>
        <v>0</v>
      </c>
      <c r="I823" s="15">
        <v>0</v>
      </c>
      <c r="J823" s="15">
        <v>0</v>
      </c>
      <c r="K823" s="15">
        <v>0</v>
      </c>
    </row>
    <row r="824" spans="1:11" s="2" customFormat="1" ht="15" x14ac:dyDescent="0.25">
      <c r="A824" s="110"/>
      <c r="B824" s="108"/>
      <c r="C824" s="16" t="s">
        <v>19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  <c r="I824" s="19">
        <v>0</v>
      </c>
      <c r="J824" s="19">
        <v>0</v>
      </c>
      <c r="K824" s="19">
        <v>0</v>
      </c>
    </row>
    <row r="825" spans="1:11" s="2" customFormat="1" ht="60" x14ac:dyDescent="0.25">
      <c r="A825" s="110"/>
      <c r="B825" s="108"/>
      <c r="C825" s="18" t="s">
        <v>20</v>
      </c>
      <c r="D825" s="17">
        <v>0</v>
      </c>
      <c r="E825" s="17">
        <v>0</v>
      </c>
      <c r="F825" s="19">
        <v>0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</row>
    <row r="826" spans="1:11" s="2" customFormat="1" ht="30" x14ac:dyDescent="0.25">
      <c r="A826" s="110"/>
      <c r="B826" s="108"/>
      <c r="C826" s="16" t="s">
        <v>21</v>
      </c>
      <c r="D826" s="17">
        <v>0</v>
      </c>
      <c r="E826" s="17">
        <v>0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</row>
    <row r="827" spans="1:11" s="2" customFormat="1" ht="60" x14ac:dyDescent="0.25">
      <c r="A827" s="110"/>
      <c r="B827" s="108"/>
      <c r="C827" s="18" t="s">
        <v>22</v>
      </c>
      <c r="D827" s="17">
        <f>D826</f>
        <v>0</v>
      </c>
      <c r="E827" s="17">
        <f>E826</f>
        <v>0</v>
      </c>
      <c r="F827" s="17">
        <f>F826</f>
        <v>0</v>
      </c>
      <c r="G827" s="17">
        <f>G826</f>
        <v>0</v>
      </c>
      <c r="H827" s="17">
        <f>H826</f>
        <v>0</v>
      </c>
      <c r="I827" s="19">
        <v>0</v>
      </c>
      <c r="J827" s="19">
        <v>0</v>
      </c>
      <c r="K827" s="19">
        <v>0</v>
      </c>
    </row>
    <row r="828" spans="1:11" s="2" customFormat="1" ht="30" x14ac:dyDescent="0.25">
      <c r="A828" s="110"/>
      <c r="B828" s="108"/>
      <c r="C828" s="16" t="s">
        <v>23</v>
      </c>
      <c r="D828" s="17">
        <v>0</v>
      </c>
      <c r="E828" s="17">
        <v>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</row>
    <row r="829" spans="1:11" s="2" customFormat="1" ht="24.75" customHeight="1" x14ac:dyDescent="0.25">
      <c r="A829" s="114"/>
      <c r="B829" s="108"/>
      <c r="C829" s="16" t="s">
        <v>24</v>
      </c>
      <c r="D829" s="17">
        <v>0</v>
      </c>
      <c r="E829" s="17">
        <v>0</v>
      </c>
      <c r="F829" s="19">
        <v>0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</row>
    <row r="830" spans="1:11" s="2" customFormat="1" ht="24.75" customHeight="1" x14ac:dyDescent="0.25">
      <c r="A830" s="105" t="s">
        <v>143</v>
      </c>
      <c r="B830" s="108" t="s">
        <v>49</v>
      </c>
      <c r="C830" s="16" t="s">
        <v>18</v>
      </c>
      <c r="D830" s="17">
        <f>D831+D833+D835+D836</f>
        <v>16916.2</v>
      </c>
      <c r="E830" s="17">
        <f>E831+E833+E835+E836</f>
        <v>16916.2</v>
      </c>
      <c r="F830" s="17">
        <f>F831+F833+F835+F836</f>
        <v>16916.2</v>
      </c>
      <c r="G830" s="17">
        <f>G831+G833+G835+G836</f>
        <v>16915.600000000002</v>
      </c>
      <c r="H830" s="17">
        <f>H831+H833+H835+H836</f>
        <v>16915.600000000002</v>
      </c>
      <c r="I830" s="15">
        <f>G830/D830*100</f>
        <v>99.996453104125052</v>
      </c>
      <c r="J830" s="15">
        <f>G830/E830*100</f>
        <v>99.996453104125052</v>
      </c>
      <c r="K830" s="15">
        <f>G830/F830*100</f>
        <v>99.996453104125052</v>
      </c>
    </row>
    <row r="831" spans="1:11" s="2" customFormat="1" ht="15" x14ac:dyDescent="0.25">
      <c r="A831" s="106"/>
      <c r="B831" s="108"/>
      <c r="C831" s="16" t="s">
        <v>19</v>
      </c>
      <c r="D831" s="17">
        <f>D838+D845</f>
        <v>338.2</v>
      </c>
      <c r="E831" s="17">
        <f t="shared" ref="E831:H831" si="136">E838+E845</f>
        <v>338.2</v>
      </c>
      <c r="F831" s="17">
        <f t="shared" si="136"/>
        <v>338.2</v>
      </c>
      <c r="G831" s="17">
        <f t="shared" si="136"/>
        <v>338.2</v>
      </c>
      <c r="H831" s="17">
        <f t="shared" si="136"/>
        <v>338.2</v>
      </c>
      <c r="I831" s="19">
        <f>G831/D831*100</f>
        <v>100</v>
      </c>
      <c r="J831" s="19">
        <f>G831/E831*100</f>
        <v>100</v>
      </c>
      <c r="K831" s="19">
        <f>G831/F831*100</f>
        <v>100</v>
      </c>
    </row>
    <row r="832" spans="1:11" s="2" customFormat="1" ht="60" x14ac:dyDescent="0.25">
      <c r="A832" s="106"/>
      <c r="B832" s="108"/>
      <c r="C832" s="18" t="s">
        <v>20</v>
      </c>
      <c r="D832" s="17">
        <f>D831</f>
        <v>338.2</v>
      </c>
      <c r="E832" s="17">
        <f t="shared" ref="E832:H832" si="137">E831</f>
        <v>338.2</v>
      </c>
      <c r="F832" s="17">
        <f t="shared" si="137"/>
        <v>338.2</v>
      </c>
      <c r="G832" s="17">
        <f t="shared" si="137"/>
        <v>338.2</v>
      </c>
      <c r="H832" s="17">
        <f t="shared" si="137"/>
        <v>338.2</v>
      </c>
      <c r="I832" s="19">
        <v>0</v>
      </c>
      <c r="J832" s="19">
        <v>0</v>
      </c>
      <c r="K832" s="19">
        <v>0</v>
      </c>
    </row>
    <row r="833" spans="1:11" s="2" customFormat="1" ht="30" x14ac:dyDescent="0.25">
      <c r="A833" s="106"/>
      <c r="B833" s="108"/>
      <c r="C833" s="16" t="s">
        <v>21</v>
      </c>
      <c r="D833" s="17">
        <f>D840+D847</f>
        <v>16578</v>
      </c>
      <c r="E833" s="17">
        <f t="shared" ref="E833:H833" si="138">E840+E847</f>
        <v>16578</v>
      </c>
      <c r="F833" s="17">
        <f t="shared" si="138"/>
        <v>16578</v>
      </c>
      <c r="G833" s="17">
        <f t="shared" si="138"/>
        <v>16577.400000000001</v>
      </c>
      <c r="H833" s="17">
        <f t="shared" si="138"/>
        <v>16577.400000000001</v>
      </c>
      <c r="I833" s="19">
        <v>0</v>
      </c>
      <c r="J833" s="19">
        <v>0</v>
      </c>
      <c r="K833" s="19">
        <v>0</v>
      </c>
    </row>
    <row r="834" spans="1:11" s="2" customFormat="1" ht="60" x14ac:dyDescent="0.25">
      <c r="A834" s="106"/>
      <c r="B834" s="108"/>
      <c r="C834" s="18" t="s">
        <v>22</v>
      </c>
      <c r="D834" s="17">
        <f>D833</f>
        <v>16578</v>
      </c>
      <c r="E834" s="17">
        <f>E833</f>
        <v>16578</v>
      </c>
      <c r="F834" s="17">
        <f>F833</f>
        <v>16578</v>
      </c>
      <c r="G834" s="17">
        <f>G833</f>
        <v>16577.400000000001</v>
      </c>
      <c r="H834" s="17">
        <f>H833</f>
        <v>16577.400000000001</v>
      </c>
      <c r="I834" s="19">
        <v>0</v>
      </c>
      <c r="J834" s="19">
        <v>0</v>
      </c>
      <c r="K834" s="19">
        <v>0</v>
      </c>
    </row>
    <row r="835" spans="1:11" s="2" customFormat="1" ht="30" x14ac:dyDescent="0.25">
      <c r="A835" s="106"/>
      <c r="B835" s="108"/>
      <c r="C835" s="16" t="s">
        <v>23</v>
      </c>
      <c r="D835" s="17">
        <v>0</v>
      </c>
      <c r="E835" s="17">
        <v>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</row>
    <row r="836" spans="1:11" s="2" customFormat="1" ht="24.75" customHeight="1" x14ac:dyDescent="0.25">
      <c r="A836" s="107"/>
      <c r="B836" s="108"/>
      <c r="C836" s="16" t="s">
        <v>24</v>
      </c>
      <c r="D836" s="17">
        <v>0</v>
      </c>
      <c r="E836" s="17">
        <v>0</v>
      </c>
      <c r="F836" s="19">
        <v>0</v>
      </c>
      <c r="G836" s="19">
        <v>0</v>
      </c>
      <c r="H836" s="19">
        <v>0</v>
      </c>
      <c r="I836" s="19">
        <v>0</v>
      </c>
      <c r="J836" s="19">
        <v>0</v>
      </c>
      <c r="K836" s="19">
        <v>0</v>
      </c>
    </row>
    <row r="837" spans="1:11" s="2" customFormat="1" ht="24.75" customHeight="1" x14ac:dyDescent="0.25">
      <c r="A837" s="105" t="s">
        <v>144</v>
      </c>
      <c r="B837" s="108" t="s">
        <v>49</v>
      </c>
      <c r="C837" s="16" t="s">
        <v>18</v>
      </c>
      <c r="D837" s="17">
        <f>D838+D840+D842+D843</f>
        <v>0</v>
      </c>
      <c r="E837" s="17">
        <f>E838+E840+E842+E843</f>
        <v>0</v>
      </c>
      <c r="F837" s="17">
        <f>F838+F840+F842+F843</f>
        <v>0</v>
      </c>
      <c r="G837" s="17">
        <f>G838+G840+G842+G843</f>
        <v>0</v>
      </c>
      <c r="H837" s="17">
        <f>H838+H840+H842+H843</f>
        <v>0</v>
      </c>
      <c r="I837" s="15">
        <v>0</v>
      </c>
      <c r="J837" s="15">
        <v>0</v>
      </c>
      <c r="K837" s="15">
        <v>0</v>
      </c>
    </row>
    <row r="838" spans="1:11" s="2" customFormat="1" ht="15" x14ac:dyDescent="0.25">
      <c r="A838" s="106"/>
      <c r="B838" s="108"/>
      <c r="C838" s="16" t="s">
        <v>19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  <c r="I838" s="19">
        <v>0</v>
      </c>
      <c r="J838" s="19">
        <v>0</v>
      </c>
      <c r="K838" s="19">
        <v>0</v>
      </c>
    </row>
    <row r="839" spans="1:11" s="2" customFormat="1" ht="60" x14ac:dyDescent="0.25">
      <c r="A839" s="106"/>
      <c r="B839" s="108"/>
      <c r="C839" s="18" t="s">
        <v>20</v>
      </c>
      <c r="D839" s="17">
        <f>D838</f>
        <v>0</v>
      </c>
      <c r="E839" s="17">
        <f>E838</f>
        <v>0</v>
      </c>
      <c r="F839" s="17">
        <f t="shared" ref="F839:H839" si="139">F838</f>
        <v>0</v>
      </c>
      <c r="G839" s="17">
        <f t="shared" si="139"/>
        <v>0</v>
      </c>
      <c r="H839" s="17">
        <f t="shared" si="139"/>
        <v>0</v>
      </c>
      <c r="I839" s="19">
        <v>0</v>
      </c>
      <c r="J839" s="19">
        <v>0</v>
      </c>
      <c r="K839" s="19">
        <v>0</v>
      </c>
    </row>
    <row r="840" spans="1:11" s="2" customFormat="1" ht="30" x14ac:dyDescent="0.25">
      <c r="A840" s="106"/>
      <c r="B840" s="108"/>
      <c r="C840" s="16" t="s">
        <v>21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  <c r="I840" s="19">
        <v>0</v>
      </c>
      <c r="J840" s="19">
        <v>0</v>
      </c>
      <c r="K840" s="19">
        <v>0</v>
      </c>
    </row>
    <row r="841" spans="1:11" s="2" customFormat="1" ht="60" x14ac:dyDescent="0.25">
      <c r="A841" s="106"/>
      <c r="B841" s="108"/>
      <c r="C841" s="18" t="s">
        <v>22</v>
      </c>
      <c r="D841" s="17">
        <f>D840</f>
        <v>0</v>
      </c>
      <c r="E841" s="17">
        <f>E840</f>
        <v>0</v>
      </c>
      <c r="F841" s="17">
        <f>F840</f>
        <v>0</v>
      </c>
      <c r="G841" s="17">
        <f>G840</f>
        <v>0</v>
      </c>
      <c r="H841" s="17">
        <f>H840</f>
        <v>0</v>
      </c>
      <c r="I841" s="19">
        <v>0</v>
      </c>
      <c r="J841" s="19">
        <v>0</v>
      </c>
      <c r="K841" s="19">
        <v>0</v>
      </c>
    </row>
    <row r="842" spans="1:11" s="2" customFormat="1" ht="30" x14ac:dyDescent="0.25">
      <c r="A842" s="106"/>
      <c r="B842" s="108"/>
      <c r="C842" s="16" t="s">
        <v>23</v>
      </c>
      <c r="D842" s="17">
        <v>0</v>
      </c>
      <c r="E842" s="17">
        <v>0</v>
      </c>
      <c r="F842" s="19"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</row>
    <row r="843" spans="1:11" s="2" customFormat="1" ht="24.75" customHeight="1" x14ac:dyDescent="0.25">
      <c r="A843" s="107"/>
      <c r="B843" s="108"/>
      <c r="C843" s="16" t="s">
        <v>24</v>
      </c>
      <c r="D843" s="17">
        <v>0</v>
      </c>
      <c r="E843" s="17">
        <v>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</row>
    <row r="844" spans="1:11" s="2" customFormat="1" ht="24.75" customHeight="1" x14ac:dyDescent="0.25">
      <c r="A844" s="105" t="s">
        <v>145</v>
      </c>
      <c r="B844" s="108" t="s">
        <v>146</v>
      </c>
      <c r="C844" s="16" t="s">
        <v>18</v>
      </c>
      <c r="D844" s="17">
        <f>D845+D847+D849+D850</f>
        <v>16916.2</v>
      </c>
      <c r="E844" s="17">
        <f>E845+E847+E849+E850</f>
        <v>16916.2</v>
      </c>
      <c r="F844" s="17">
        <f>F845+F847+F849+F850</f>
        <v>16916.2</v>
      </c>
      <c r="G844" s="17">
        <f>G845+G847+G849+G850</f>
        <v>16915.600000000002</v>
      </c>
      <c r="H844" s="17">
        <f>H845+H847+H849+H850</f>
        <v>16915.600000000002</v>
      </c>
      <c r="I844" s="15">
        <f>G844/D844*100</f>
        <v>99.996453104125052</v>
      </c>
      <c r="J844" s="15">
        <f>G844/E844*100</f>
        <v>99.996453104125052</v>
      </c>
      <c r="K844" s="15">
        <f>G844/F844*100</f>
        <v>99.996453104125052</v>
      </c>
    </row>
    <row r="845" spans="1:11" s="2" customFormat="1" ht="15" x14ac:dyDescent="0.25">
      <c r="A845" s="106"/>
      <c r="B845" s="108"/>
      <c r="C845" s="16" t="s">
        <v>19</v>
      </c>
      <c r="D845" s="17">
        <v>338.2</v>
      </c>
      <c r="E845" s="17">
        <v>338.2</v>
      </c>
      <c r="F845" s="17">
        <v>338.2</v>
      </c>
      <c r="G845" s="17">
        <v>338.2</v>
      </c>
      <c r="H845" s="17">
        <v>338.2</v>
      </c>
      <c r="I845" s="19">
        <f>G845/D845*100</f>
        <v>100</v>
      </c>
      <c r="J845" s="19">
        <f>G845/E845*100</f>
        <v>100</v>
      </c>
      <c r="K845" s="19">
        <f>G845/F845*100</f>
        <v>100</v>
      </c>
    </row>
    <row r="846" spans="1:11" s="2" customFormat="1" ht="60" x14ac:dyDescent="0.25">
      <c r="A846" s="106"/>
      <c r="B846" s="108"/>
      <c r="C846" s="18" t="s">
        <v>20</v>
      </c>
      <c r="D846" s="17">
        <f>D845</f>
        <v>338.2</v>
      </c>
      <c r="E846" s="17">
        <f>E845</f>
        <v>338.2</v>
      </c>
      <c r="F846" s="17">
        <f t="shared" ref="F846:H846" si="140">F845</f>
        <v>338.2</v>
      </c>
      <c r="G846" s="17">
        <f t="shared" si="140"/>
        <v>338.2</v>
      </c>
      <c r="H846" s="17">
        <f t="shared" si="140"/>
        <v>338.2</v>
      </c>
      <c r="I846" s="19">
        <v>0</v>
      </c>
      <c r="J846" s="19">
        <v>0</v>
      </c>
      <c r="K846" s="19">
        <v>0</v>
      </c>
    </row>
    <row r="847" spans="1:11" s="2" customFormat="1" ht="30" x14ac:dyDescent="0.25">
      <c r="A847" s="106"/>
      <c r="B847" s="108"/>
      <c r="C847" s="16" t="s">
        <v>21</v>
      </c>
      <c r="D847" s="17">
        <v>16578</v>
      </c>
      <c r="E847" s="17">
        <v>16578</v>
      </c>
      <c r="F847" s="17">
        <v>16578</v>
      </c>
      <c r="G847" s="17">
        <v>16577.400000000001</v>
      </c>
      <c r="H847" s="17">
        <v>16577.400000000001</v>
      </c>
      <c r="I847" s="19">
        <v>0</v>
      </c>
      <c r="J847" s="19">
        <v>0</v>
      </c>
      <c r="K847" s="19">
        <v>0</v>
      </c>
    </row>
    <row r="848" spans="1:11" s="2" customFormat="1" ht="60" x14ac:dyDescent="0.25">
      <c r="A848" s="106"/>
      <c r="B848" s="108"/>
      <c r="C848" s="18" t="s">
        <v>22</v>
      </c>
      <c r="D848" s="17">
        <f>D847</f>
        <v>16578</v>
      </c>
      <c r="E848" s="17">
        <f>E847</f>
        <v>16578</v>
      </c>
      <c r="F848" s="17">
        <f>F847</f>
        <v>16578</v>
      </c>
      <c r="G848" s="17">
        <f>G847</f>
        <v>16577.400000000001</v>
      </c>
      <c r="H848" s="17">
        <f>H847</f>
        <v>16577.400000000001</v>
      </c>
      <c r="I848" s="19">
        <v>0</v>
      </c>
      <c r="J848" s="19">
        <v>0</v>
      </c>
      <c r="K848" s="19">
        <v>0</v>
      </c>
    </row>
    <row r="849" spans="1:11" s="2" customFormat="1" ht="30" x14ac:dyDescent="0.25">
      <c r="A849" s="106"/>
      <c r="B849" s="108"/>
      <c r="C849" s="16" t="s">
        <v>23</v>
      </c>
      <c r="D849" s="17">
        <v>0</v>
      </c>
      <c r="E849" s="17">
        <v>0</v>
      </c>
      <c r="F849" s="19"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</row>
    <row r="850" spans="1:11" s="2" customFormat="1" ht="24.75" customHeight="1" x14ac:dyDescent="0.25">
      <c r="A850" s="107"/>
      <c r="B850" s="108"/>
      <c r="C850" s="16" t="s">
        <v>24</v>
      </c>
      <c r="D850" s="17">
        <v>0</v>
      </c>
      <c r="E850" s="17">
        <v>0</v>
      </c>
      <c r="F850" s="19">
        <v>0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</row>
    <row r="851" spans="1:11" s="2" customFormat="1" ht="24.75" customHeight="1" x14ac:dyDescent="0.25">
      <c r="A851" s="113" t="s">
        <v>147</v>
      </c>
      <c r="B851" s="108" t="s">
        <v>30</v>
      </c>
      <c r="C851" s="16" t="s">
        <v>18</v>
      </c>
      <c r="D851" s="17">
        <f>D852+D854+D856+D857</f>
        <v>112485.7</v>
      </c>
      <c r="E851" s="17">
        <f>E852+E854+E856+E857</f>
        <v>112485.7</v>
      </c>
      <c r="F851" s="17">
        <f>F852+F854+F856+F857</f>
        <v>112485.7</v>
      </c>
      <c r="G851" s="17">
        <f>G852+G854+G856+G857</f>
        <v>107620.70000000001</v>
      </c>
      <c r="H851" s="17">
        <f>H852+H854+H856+H857</f>
        <v>107620.70000000001</v>
      </c>
      <c r="I851" s="15">
        <f>G851/D851*100</f>
        <v>95.675005800737353</v>
      </c>
      <c r="J851" s="15">
        <f>G851/E851*100</f>
        <v>95.675005800737353</v>
      </c>
      <c r="K851" s="15">
        <f>G851/F851*100</f>
        <v>95.675005800737353</v>
      </c>
    </row>
    <row r="852" spans="1:11" s="2" customFormat="1" ht="15" x14ac:dyDescent="0.25">
      <c r="A852" s="110"/>
      <c r="B852" s="108"/>
      <c r="C852" s="16" t="s">
        <v>19</v>
      </c>
      <c r="D852" s="17">
        <f>D859+D866</f>
        <v>41449.5</v>
      </c>
      <c r="E852" s="17">
        <f t="shared" ref="E852:H852" si="141">E859+E866</f>
        <v>41449.5</v>
      </c>
      <c r="F852" s="17">
        <f t="shared" si="141"/>
        <v>41449.5</v>
      </c>
      <c r="G852" s="17">
        <f t="shared" si="141"/>
        <v>40038.6</v>
      </c>
      <c r="H852" s="17">
        <f t="shared" si="141"/>
        <v>40038.6</v>
      </c>
      <c r="I852" s="19">
        <f>G852/D852*100</f>
        <v>96.596098867296348</v>
      </c>
      <c r="J852" s="19">
        <f>G852/E852*100</f>
        <v>96.596098867296348</v>
      </c>
      <c r="K852" s="19">
        <f>G852/F852*100</f>
        <v>96.596098867296348</v>
      </c>
    </row>
    <row r="853" spans="1:11" s="2" customFormat="1" ht="60" x14ac:dyDescent="0.25">
      <c r="A853" s="110"/>
      <c r="B853" s="108"/>
      <c r="C853" s="18" t="s">
        <v>20</v>
      </c>
      <c r="D853" s="17">
        <f>D852</f>
        <v>41449.5</v>
      </c>
      <c r="E853" s="17">
        <f t="shared" ref="E853:H853" si="142">E852</f>
        <v>41449.5</v>
      </c>
      <c r="F853" s="17">
        <f t="shared" si="142"/>
        <v>41449.5</v>
      </c>
      <c r="G853" s="17">
        <f t="shared" si="142"/>
        <v>40038.6</v>
      </c>
      <c r="H853" s="17">
        <f t="shared" si="142"/>
        <v>40038.6</v>
      </c>
      <c r="I853" s="19">
        <v>0</v>
      </c>
      <c r="J853" s="19">
        <v>0</v>
      </c>
      <c r="K853" s="19">
        <v>0</v>
      </c>
    </row>
    <row r="854" spans="1:11" s="2" customFormat="1" ht="30" x14ac:dyDescent="0.25">
      <c r="A854" s="110"/>
      <c r="B854" s="108"/>
      <c r="C854" s="16" t="s">
        <v>21</v>
      </c>
      <c r="D854" s="17">
        <f>D861+D868</f>
        <v>71036.2</v>
      </c>
      <c r="E854" s="17">
        <f t="shared" ref="E854:H854" si="143">E861+E868</f>
        <v>71036.2</v>
      </c>
      <c r="F854" s="17">
        <f t="shared" si="143"/>
        <v>71036.2</v>
      </c>
      <c r="G854" s="17">
        <f t="shared" si="143"/>
        <v>67582.100000000006</v>
      </c>
      <c r="H854" s="17">
        <f t="shared" si="143"/>
        <v>67582.100000000006</v>
      </c>
      <c r="I854" s="19">
        <v>0</v>
      </c>
      <c r="J854" s="19">
        <v>0</v>
      </c>
      <c r="K854" s="19">
        <v>0</v>
      </c>
    </row>
    <row r="855" spans="1:11" s="2" customFormat="1" ht="60" x14ac:dyDescent="0.25">
      <c r="A855" s="110"/>
      <c r="B855" s="108"/>
      <c r="C855" s="18" t="s">
        <v>22</v>
      </c>
      <c r="D855" s="17">
        <f>D854</f>
        <v>71036.2</v>
      </c>
      <c r="E855" s="17">
        <f t="shared" ref="E855:G855" si="144">E854</f>
        <v>71036.2</v>
      </c>
      <c r="F855" s="17">
        <f t="shared" si="144"/>
        <v>71036.2</v>
      </c>
      <c r="G855" s="17">
        <f t="shared" si="144"/>
        <v>67582.100000000006</v>
      </c>
      <c r="H855" s="17">
        <f>H854</f>
        <v>67582.100000000006</v>
      </c>
      <c r="I855" s="19">
        <v>0</v>
      </c>
      <c r="J855" s="19">
        <v>0</v>
      </c>
      <c r="K855" s="19">
        <v>0</v>
      </c>
    </row>
    <row r="856" spans="1:11" s="2" customFormat="1" ht="30" x14ac:dyDescent="0.25">
      <c r="A856" s="110"/>
      <c r="B856" s="108"/>
      <c r="C856" s="16" t="s">
        <v>23</v>
      </c>
      <c r="D856" s="17">
        <v>0</v>
      </c>
      <c r="E856" s="17">
        <v>0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</row>
    <row r="857" spans="1:11" s="2" customFormat="1" ht="24.75" customHeight="1" x14ac:dyDescent="0.25">
      <c r="A857" s="114"/>
      <c r="B857" s="108"/>
      <c r="C857" s="16" t="s">
        <v>24</v>
      </c>
      <c r="D857" s="17">
        <v>0</v>
      </c>
      <c r="E857" s="17">
        <v>0</v>
      </c>
      <c r="F857" s="19">
        <v>0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</row>
    <row r="858" spans="1:11" s="2" customFormat="1" ht="24.75" customHeight="1" x14ac:dyDescent="0.25">
      <c r="A858" s="105" t="s">
        <v>148</v>
      </c>
      <c r="B858" s="108" t="s">
        <v>30</v>
      </c>
      <c r="C858" s="16" t="s">
        <v>18</v>
      </c>
      <c r="D858" s="17">
        <f>D859+D861+D863+D864</f>
        <v>100051.1</v>
      </c>
      <c r="E858" s="17">
        <f>E859+E861+E863+E864</f>
        <v>100051.1</v>
      </c>
      <c r="F858" s="17">
        <f>F859+F861+F863+F864</f>
        <v>100051.1</v>
      </c>
      <c r="G858" s="17">
        <f>G859+G861+G863+G864</f>
        <v>95186.1</v>
      </c>
      <c r="H858" s="17">
        <f>H859+H861+H863+H864</f>
        <v>95186.1</v>
      </c>
      <c r="I858" s="15">
        <f>G858/D858*100</f>
        <v>95.137484745295154</v>
      </c>
      <c r="J858" s="15">
        <f>G858/E858*100</f>
        <v>95.137484745295154</v>
      </c>
      <c r="K858" s="15">
        <f>G858/F858*100</f>
        <v>95.137484745295154</v>
      </c>
    </row>
    <row r="859" spans="1:11" s="2" customFormat="1" ht="15" x14ac:dyDescent="0.25">
      <c r="A859" s="106"/>
      <c r="B859" s="108"/>
      <c r="C859" s="16" t="s">
        <v>19</v>
      </c>
      <c r="D859" s="17">
        <v>29014.9</v>
      </c>
      <c r="E859" s="17">
        <v>29014.9</v>
      </c>
      <c r="F859" s="17">
        <v>29014.9</v>
      </c>
      <c r="G859" s="17">
        <v>27604</v>
      </c>
      <c r="H859" s="17">
        <v>27604</v>
      </c>
      <c r="I859" s="19">
        <f>G859/D859*100</f>
        <v>95.137325994575193</v>
      </c>
      <c r="J859" s="19">
        <f>G859/E859*100</f>
        <v>95.137325994575193</v>
      </c>
      <c r="K859" s="19">
        <f>G859/F859*100</f>
        <v>95.137325994575193</v>
      </c>
    </row>
    <row r="860" spans="1:11" s="2" customFormat="1" ht="60" x14ac:dyDescent="0.25">
      <c r="A860" s="106"/>
      <c r="B860" s="108"/>
      <c r="C860" s="18" t="s">
        <v>20</v>
      </c>
      <c r="D860" s="17">
        <f>D859</f>
        <v>29014.9</v>
      </c>
      <c r="E860" s="17">
        <f t="shared" ref="E860:H860" si="145">E859</f>
        <v>29014.9</v>
      </c>
      <c r="F860" s="17">
        <f t="shared" si="145"/>
        <v>29014.9</v>
      </c>
      <c r="G860" s="17">
        <f t="shared" si="145"/>
        <v>27604</v>
      </c>
      <c r="H860" s="17">
        <f t="shared" si="145"/>
        <v>27604</v>
      </c>
      <c r="I860" s="19">
        <v>0</v>
      </c>
      <c r="J860" s="19">
        <v>0</v>
      </c>
      <c r="K860" s="19">
        <v>0</v>
      </c>
    </row>
    <row r="861" spans="1:11" s="2" customFormat="1" ht="30" x14ac:dyDescent="0.25">
      <c r="A861" s="106"/>
      <c r="B861" s="108"/>
      <c r="C861" s="16" t="s">
        <v>21</v>
      </c>
      <c r="D861" s="17">
        <v>71036.2</v>
      </c>
      <c r="E861" s="17">
        <v>71036.2</v>
      </c>
      <c r="F861" s="17">
        <v>71036.2</v>
      </c>
      <c r="G861" s="19">
        <v>67582.100000000006</v>
      </c>
      <c r="H861" s="19">
        <v>67582.100000000006</v>
      </c>
      <c r="I861" s="19">
        <f>G861/D861*100</f>
        <v>95.13754958739348</v>
      </c>
      <c r="J861" s="19">
        <f>G861/E861*100</f>
        <v>95.13754958739348</v>
      </c>
      <c r="K861" s="19">
        <f>G861/F861*100</f>
        <v>95.13754958739348</v>
      </c>
    </row>
    <row r="862" spans="1:11" s="2" customFormat="1" ht="60" x14ac:dyDescent="0.25">
      <c r="A862" s="106"/>
      <c r="B862" s="108"/>
      <c r="C862" s="18" t="s">
        <v>22</v>
      </c>
      <c r="D862" s="17">
        <f>D861</f>
        <v>71036.2</v>
      </c>
      <c r="E862" s="17">
        <f t="shared" ref="E862:H862" si="146">E861</f>
        <v>71036.2</v>
      </c>
      <c r="F862" s="17">
        <f t="shared" si="146"/>
        <v>71036.2</v>
      </c>
      <c r="G862" s="17">
        <f t="shared" si="146"/>
        <v>67582.100000000006</v>
      </c>
      <c r="H862" s="17">
        <f t="shared" si="146"/>
        <v>67582.100000000006</v>
      </c>
      <c r="I862" s="19">
        <v>0</v>
      </c>
      <c r="J862" s="19">
        <v>0</v>
      </c>
      <c r="K862" s="19">
        <v>0</v>
      </c>
    </row>
    <row r="863" spans="1:11" s="2" customFormat="1" ht="30" x14ac:dyDescent="0.25">
      <c r="A863" s="106"/>
      <c r="B863" s="108"/>
      <c r="C863" s="16" t="s">
        <v>23</v>
      </c>
      <c r="D863" s="17">
        <v>0</v>
      </c>
      <c r="E863" s="17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</row>
    <row r="864" spans="1:11" s="2" customFormat="1" ht="24.75" customHeight="1" x14ac:dyDescent="0.25">
      <c r="A864" s="107"/>
      <c r="B864" s="108"/>
      <c r="C864" s="16" t="s">
        <v>24</v>
      </c>
      <c r="D864" s="17">
        <v>0</v>
      </c>
      <c r="E864" s="17">
        <v>0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</row>
    <row r="865" spans="1:11" s="2" customFormat="1" ht="24.75" customHeight="1" x14ac:dyDescent="0.25">
      <c r="A865" s="113" t="s">
        <v>149</v>
      </c>
      <c r="B865" s="108" t="s">
        <v>30</v>
      </c>
      <c r="C865" s="16" t="s">
        <v>18</v>
      </c>
      <c r="D865" s="17">
        <f>D866+D868+D870+D871</f>
        <v>12434.6</v>
      </c>
      <c r="E865" s="17">
        <f>E866+E868+E870+E871</f>
        <v>12434.6</v>
      </c>
      <c r="F865" s="17">
        <f>F866+F868+F870+F871</f>
        <v>12434.6</v>
      </c>
      <c r="G865" s="17">
        <f>G866+G868+G870+G871</f>
        <v>12434.6</v>
      </c>
      <c r="H865" s="17">
        <f>H866+H868+H870+H871</f>
        <v>12434.6</v>
      </c>
      <c r="I865" s="15">
        <f>G865/D865*100</f>
        <v>100</v>
      </c>
      <c r="J865" s="15">
        <f>G865/E865*100</f>
        <v>100</v>
      </c>
      <c r="K865" s="15">
        <f>G865/F865*100</f>
        <v>100</v>
      </c>
    </row>
    <row r="866" spans="1:11" s="2" customFormat="1" ht="15" x14ac:dyDescent="0.25">
      <c r="A866" s="110"/>
      <c r="B866" s="108"/>
      <c r="C866" s="16" t="s">
        <v>19</v>
      </c>
      <c r="D866" s="17">
        <v>12434.6</v>
      </c>
      <c r="E866" s="17">
        <v>12434.6</v>
      </c>
      <c r="F866" s="17">
        <v>12434.6</v>
      </c>
      <c r="G866" s="17">
        <v>12434.6</v>
      </c>
      <c r="H866" s="17">
        <v>12434.6</v>
      </c>
      <c r="I866" s="19">
        <f>G866/D866*100</f>
        <v>100</v>
      </c>
      <c r="J866" s="19">
        <f>G866/E866*100</f>
        <v>100</v>
      </c>
      <c r="K866" s="19">
        <f>G866/F866*100</f>
        <v>100</v>
      </c>
    </row>
    <row r="867" spans="1:11" s="2" customFormat="1" ht="60" x14ac:dyDescent="0.25">
      <c r="A867" s="110"/>
      <c r="B867" s="108"/>
      <c r="C867" s="18" t="s">
        <v>20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  <c r="I867" s="19">
        <v>0</v>
      </c>
      <c r="J867" s="19">
        <v>0</v>
      </c>
      <c r="K867" s="19">
        <v>0</v>
      </c>
    </row>
    <row r="868" spans="1:11" s="2" customFormat="1" ht="30" x14ac:dyDescent="0.25">
      <c r="A868" s="110"/>
      <c r="B868" s="108"/>
      <c r="C868" s="16" t="s">
        <v>21</v>
      </c>
      <c r="D868" s="17">
        <v>0</v>
      </c>
      <c r="E868" s="17">
        <v>0</v>
      </c>
      <c r="F868" s="17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</row>
    <row r="869" spans="1:11" s="2" customFormat="1" ht="60" x14ac:dyDescent="0.25">
      <c r="A869" s="110"/>
      <c r="B869" s="108"/>
      <c r="C869" s="18" t="s">
        <v>22</v>
      </c>
      <c r="D869" s="17">
        <f>D868</f>
        <v>0</v>
      </c>
      <c r="E869" s="17">
        <f t="shared" ref="E869:H869" si="147">E868</f>
        <v>0</v>
      </c>
      <c r="F869" s="17">
        <f t="shared" si="147"/>
        <v>0</v>
      </c>
      <c r="G869" s="17">
        <f t="shared" si="147"/>
        <v>0</v>
      </c>
      <c r="H869" s="17">
        <f t="shared" si="147"/>
        <v>0</v>
      </c>
      <c r="I869" s="19">
        <v>0</v>
      </c>
      <c r="J869" s="19">
        <v>0</v>
      </c>
      <c r="K869" s="19">
        <v>0</v>
      </c>
    </row>
    <row r="870" spans="1:11" s="2" customFormat="1" ht="30" x14ac:dyDescent="0.25">
      <c r="A870" s="110"/>
      <c r="B870" s="108"/>
      <c r="C870" s="16" t="s">
        <v>23</v>
      </c>
      <c r="D870" s="17">
        <v>0</v>
      </c>
      <c r="E870" s="17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</row>
    <row r="871" spans="1:11" s="2" customFormat="1" ht="24.75" customHeight="1" x14ac:dyDescent="0.25">
      <c r="A871" s="114"/>
      <c r="B871" s="108"/>
      <c r="C871" s="16" t="s">
        <v>24</v>
      </c>
      <c r="D871" s="17">
        <v>0</v>
      </c>
      <c r="E871" s="17">
        <v>0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</row>
    <row r="872" spans="1:11" s="2" customFormat="1" ht="24.75" customHeight="1" x14ac:dyDescent="0.25">
      <c r="A872" s="110" t="s">
        <v>150</v>
      </c>
      <c r="B872" s="108" t="s">
        <v>49</v>
      </c>
      <c r="C872" s="16" t="s">
        <v>18</v>
      </c>
      <c r="D872" s="17">
        <f>D873+D875+D877+D878</f>
        <v>156650.4</v>
      </c>
      <c r="E872" s="17">
        <f>E873+E875+E877+E878</f>
        <v>156650.4</v>
      </c>
      <c r="F872" s="17">
        <f>F873+F875+F877+F878</f>
        <v>156650.4</v>
      </c>
      <c r="G872" s="17">
        <f>G873+G875+G877+G878</f>
        <v>156521.70000000001</v>
      </c>
      <c r="H872" s="17">
        <f>H873+H875+H877+H878</f>
        <v>156521.70000000001</v>
      </c>
      <c r="I872" s="15">
        <f>G872/D872*100</f>
        <v>99.917842533437522</v>
      </c>
      <c r="J872" s="15">
        <f>G872/E872*100</f>
        <v>99.917842533437522</v>
      </c>
      <c r="K872" s="15">
        <f>G872/F872*100</f>
        <v>99.917842533437522</v>
      </c>
    </row>
    <row r="873" spans="1:11" s="2" customFormat="1" ht="15" x14ac:dyDescent="0.25">
      <c r="A873" s="110"/>
      <c r="B873" s="108"/>
      <c r="C873" s="16" t="s">
        <v>19</v>
      </c>
      <c r="D873" s="17">
        <f>D880+D901+D908</f>
        <v>28411.199999999997</v>
      </c>
      <c r="E873" s="17">
        <f t="shared" ref="E873:H873" si="148">E880+E901+E908</f>
        <v>28411.199999999997</v>
      </c>
      <c r="F873" s="17">
        <f t="shared" si="148"/>
        <v>28411.199999999997</v>
      </c>
      <c r="G873" s="17">
        <f t="shared" si="148"/>
        <v>28397</v>
      </c>
      <c r="H873" s="17">
        <f t="shared" si="148"/>
        <v>28397</v>
      </c>
      <c r="I873" s="19">
        <f>G873/D873*100</f>
        <v>99.950019710536694</v>
      </c>
      <c r="J873" s="19">
        <f>G873/E873*100</f>
        <v>99.950019710536694</v>
      </c>
      <c r="K873" s="19">
        <f>G873/F873*100</f>
        <v>99.950019710536694</v>
      </c>
    </row>
    <row r="874" spans="1:11" s="2" customFormat="1" ht="60" x14ac:dyDescent="0.25">
      <c r="A874" s="110"/>
      <c r="B874" s="108"/>
      <c r="C874" s="18" t="s">
        <v>20</v>
      </c>
      <c r="D874" s="17">
        <f>D873</f>
        <v>28411.199999999997</v>
      </c>
      <c r="E874" s="17">
        <f t="shared" ref="E874:H874" si="149">E873</f>
        <v>28411.199999999997</v>
      </c>
      <c r="F874" s="17">
        <f t="shared" si="149"/>
        <v>28411.199999999997</v>
      </c>
      <c r="G874" s="17">
        <f t="shared" si="149"/>
        <v>28397</v>
      </c>
      <c r="H874" s="17">
        <f t="shared" si="149"/>
        <v>28397</v>
      </c>
      <c r="I874" s="19">
        <v>0</v>
      </c>
      <c r="J874" s="19">
        <v>0</v>
      </c>
      <c r="K874" s="19">
        <v>0</v>
      </c>
    </row>
    <row r="875" spans="1:11" s="2" customFormat="1" ht="30" x14ac:dyDescent="0.25">
      <c r="A875" s="110"/>
      <c r="B875" s="108"/>
      <c r="C875" s="16" t="s">
        <v>21</v>
      </c>
      <c r="D875" s="17">
        <f>D882+D903</f>
        <v>128239.2</v>
      </c>
      <c r="E875" s="17">
        <f t="shared" ref="E875:H875" si="150">E882+E903</f>
        <v>128239.2</v>
      </c>
      <c r="F875" s="17">
        <f t="shared" si="150"/>
        <v>128239.2</v>
      </c>
      <c r="G875" s="17">
        <f t="shared" si="150"/>
        <v>128124.7</v>
      </c>
      <c r="H875" s="17">
        <f t="shared" si="150"/>
        <v>128124.7</v>
      </c>
      <c r="I875" s="19">
        <f>G875/D875*100</f>
        <v>99.910713728719458</v>
      </c>
      <c r="J875" s="19">
        <f>G875/E875*100</f>
        <v>99.910713728719458</v>
      </c>
      <c r="K875" s="19">
        <f>G875/F875*100</f>
        <v>99.910713728719458</v>
      </c>
    </row>
    <row r="876" spans="1:11" s="2" customFormat="1" ht="60" x14ac:dyDescent="0.25">
      <c r="A876" s="110"/>
      <c r="B876" s="108"/>
      <c r="C876" s="18" t="s">
        <v>22</v>
      </c>
      <c r="D876" s="17">
        <f>D875</f>
        <v>128239.2</v>
      </c>
      <c r="E876" s="17">
        <f t="shared" ref="E876:H876" si="151">E875</f>
        <v>128239.2</v>
      </c>
      <c r="F876" s="17">
        <f t="shared" si="151"/>
        <v>128239.2</v>
      </c>
      <c r="G876" s="17">
        <f t="shared" si="151"/>
        <v>128124.7</v>
      </c>
      <c r="H876" s="17">
        <f t="shared" si="151"/>
        <v>128124.7</v>
      </c>
      <c r="I876" s="19">
        <v>0</v>
      </c>
      <c r="J876" s="19">
        <v>0</v>
      </c>
      <c r="K876" s="19">
        <v>0</v>
      </c>
    </row>
    <row r="877" spans="1:11" s="2" customFormat="1" ht="30" x14ac:dyDescent="0.25">
      <c r="A877" s="110"/>
      <c r="B877" s="108"/>
      <c r="C877" s="16" t="s">
        <v>23</v>
      </c>
      <c r="D877" s="17">
        <v>0</v>
      </c>
      <c r="E877" s="17">
        <v>0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</row>
    <row r="878" spans="1:11" s="2" customFormat="1" ht="24.75" customHeight="1" thickBot="1" x14ac:dyDescent="0.3">
      <c r="A878" s="111"/>
      <c r="B878" s="108"/>
      <c r="C878" s="16" t="s">
        <v>24</v>
      </c>
      <c r="D878" s="17">
        <v>0</v>
      </c>
      <c r="E878" s="17">
        <v>0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</row>
    <row r="879" spans="1:11" s="2" customFormat="1" ht="24.75" customHeight="1" x14ac:dyDescent="0.25">
      <c r="A879" s="110" t="s">
        <v>151</v>
      </c>
      <c r="B879" s="108" t="s">
        <v>49</v>
      </c>
      <c r="C879" s="16" t="s">
        <v>18</v>
      </c>
      <c r="D879" s="17">
        <f>D880+D882+D884+D885</f>
        <v>153581.9</v>
      </c>
      <c r="E879" s="17">
        <f>E880+E882+E884+E885</f>
        <v>153581.9</v>
      </c>
      <c r="F879" s="17">
        <f>F880+F882+F884+F885</f>
        <v>153581.9</v>
      </c>
      <c r="G879" s="17">
        <f>G880+G882+G884+G885</f>
        <v>153453.20000000001</v>
      </c>
      <c r="H879" s="17">
        <f>H880+H882+H884+H885</f>
        <v>153453.20000000001</v>
      </c>
      <c r="I879" s="15">
        <f>G879/D879*100</f>
        <v>99.916201062755448</v>
      </c>
      <c r="J879" s="15">
        <f>G879/E879*100</f>
        <v>99.916201062755448</v>
      </c>
      <c r="K879" s="15">
        <f>G879/F879*100</f>
        <v>99.916201062755448</v>
      </c>
    </row>
    <row r="880" spans="1:11" s="2" customFormat="1" ht="15" x14ac:dyDescent="0.25">
      <c r="A880" s="110"/>
      <c r="B880" s="108"/>
      <c r="C880" s="16" t="s">
        <v>19</v>
      </c>
      <c r="D880" s="17">
        <f>D887+D894</f>
        <v>25342.699999999997</v>
      </c>
      <c r="E880" s="17">
        <f t="shared" ref="E880:H880" si="152">E887+E894</f>
        <v>25342.699999999997</v>
      </c>
      <c r="F880" s="17">
        <f t="shared" si="152"/>
        <v>25342.699999999997</v>
      </c>
      <c r="G880" s="17">
        <f t="shared" si="152"/>
        <v>25328.5</v>
      </c>
      <c r="H880" s="17">
        <f t="shared" si="152"/>
        <v>25328.5</v>
      </c>
      <c r="I880" s="19">
        <f>G880/D880*100</f>
        <v>99.943968085484187</v>
      </c>
      <c r="J880" s="19">
        <f>G880/E880*100</f>
        <v>99.943968085484187</v>
      </c>
      <c r="K880" s="19">
        <f>G880/F880*100</f>
        <v>99.943968085484187</v>
      </c>
    </row>
    <row r="881" spans="1:11" s="2" customFormat="1" ht="60" x14ac:dyDescent="0.25">
      <c r="A881" s="110"/>
      <c r="B881" s="108"/>
      <c r="C881" s="18" t="s">
        <v>20</v>
      </c>
      <c r="D881" s="17">
        <f>D880</f>
        <v>25342.699999999997</v>
      </c>
      <c r="E881" s="17">
        <f t="shared" ref="E881:H881" si="153">E880</f>
        <v>25342.699999999997</v>
      </c>
      <c r="F881" s="17">
        <f t="shared" si="153"/>
        <v>25342.699999999997</v>
      </c>
      <c r="G881" s="17">
        <f t="shared" si="153"/>
        <v>25328.5</v>
      </c>
      <c r="H881" s="17">
        <f t="shared" si="153"/>
        <v>25328.5</v>
      </c>
      <c r="I881" s="19">
        <v>0</v>
      </c>
      <c r="J881" s="19">
        <v>0</v>
      </c>
      <c r="K881" s="19">
        <v>0</v>
      </c>
    </row>
    <row r="882" spans="1:11" s="2" customFormat="1" ht="30" x14ac:dyDescent="0.25">
      <c r="A882" s="110"/>
      <c r="B882" s="108"/>
      <c r="C882" s="16" t="s">
        <v>21</v>
      </c>
      <c r="D882" s="17">
        <f>D889+D896</f>
        <v>128239.2</v>
      </c>
      <c r="E882" s="17">
        <f t="shared" ref="E882:H882" si="154">E889+E896</f>
        <v>128239.2</v>
      </c>
      <c r="F882" s="17">
        <f t="shared" si="154"/>
        <v>128239.2</v>
      </c>
      <c r="G882" s="17">
        <f t="shared" si="154"/>
        <v>128124.7</v>
      </c>
      <c r="H882" s="17">
        <f t="shared" si="154"/>
        <v>128124.7</v>
      </c>
      <c r="I882" s="19">
        <v>0</v>
      </c>
      <c r="J882" s="19">
        <v>0</v>
      </c>
      <c r="K882" s="19">
        <v>0</v>
      </c>
    </row>
    <row r="883" spans="1:11" s="2" customFormat="1" ht="60" x14ac:dyDescent="0.25">
      <c r="A883" s="110"/>
      <c r="B883" s="108"/>
      <c r="C883" s="18" t="s">
        <v>22</v>
      </c>
      <c r="D883" s="17">
        <f>D882</f>
        <v>128239.2</v>
      </c>
      <c r="E883" s="17">
        <f>E882</f>
        <v>128239.2</v>
      </c>
      <c r="F883" s="17">
        <f>F882</f>
        <v>128239.2</v>
      </c>
      <c r="G883" s="17">
        <f>G882</f>
        <v>128124.7</v>
      </c>
      <c r="H883" s="17">
        <f>H882</f>
        <v>128124.7</v>
      </c>
      <c r="I883" s="19">
        <v>0</v>
      </c>
      <c r="J883" s="19">
        <v>0</v>
      </c>
      <c r="K883" s="19">
        <v>0</v>
      </c>
    </row>
    <row r="884" spans="1:11" s="2" customFormat="1" ht="30" x14ac:dyDescent="0.25">
      <c r="A884" s="110"/>
      <c r="B884" s="108"/>
      <c r="C884" s="16" t="s">
        <v>23</v>
      </c>
      <c r="D884" s="17">
        <v>0</v>
      </c>
      <c r="E884" s="17">
        <v>0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</row>
    <row r="885" spans="1:11" s="2" customFormat="1" ht="24.75" customHeight="1" thickBot="1" x14ac:dyDescent="0.3">
      <c r="A885" s="111"/>
      <c r="B885" s="108"/>
      <c r="C885" s="16" t="s">
        <v>24</v>
      </c>
      <c r="D885" s="17">
        <v>0</v>
      </c>
      <c r="E885" s="17">
        <v>0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</row>
    <row r="886" spans="1:11" s="2" customFormat="1" ht="24.75" customHeight="1" x14ac:dyDescent="0.25">
      <c r="A886" s="112" t="s">
        <v>152</v>
      </c>
      <c r="B886" s="108" t="s">
        <v>49</v>
      </c>
      <c r="C886" s="16" t="s">
        <v>18</v>
      </c>
      <c r="D886" s="17">
        <f>D887+D889+D891+D892</f>
        <v>56448.6</v>
      </c>
      <c r="E886" s="17">
        <f>E887+E889+E891+E892</f>
        <v>56448.6</v>
      </c>
      <c r="F886" s="17">
        <f>F887+F889+F891+F892</f>
        <v>56448.6</v>
      </c>
      <c r="G886" s="17">
        <f>G887+G889+G891+G892</f>
        <v>56319.899999999994</v>
      </c>
      <c r="H886" s="17">
        <f>H887+H889+H891+H892</f>
        <v>56319.899999999994</v>
      </c>
      <c r="I886" s="15">
        <f>G886/D886*100</f>
        <v>99.772004974436911</v>
      </c>
      <c r="J886" s="15">
        <f>G886/E886*100</f>
        <v>99.772004974436911</v>
      </c>
      <c r="K886" s="15">
        <f>G886/F886*100</f>
        <v>99.772004974436911</v>
      </c>
    </row>
    <row r="887" spans="1:11" s="2" customFormat="1" ht="15" x14ac:dyDescent="0.25">
      <c r="A887" s="106"/>
      <c r="B887" s="108"/>
      <c r="C887" s="16" t="s">
        <v>19</v>
      </c>
      <c r="D887" s="17">
        <v>6209.4</v>
      </c>
      <c r="E887" s="17">
        <v>6209.4</v>
      </c>
      <c r="F887" s="17">
        <v>6209.4</v>
      </c>
      <c r="G887" s="17">
        <v>6195.2</v>
      </c>
      <c r="H887" s="17">
        <v>6195.2</v>
      </c>
      <c r="I887" s="19">
        <f>G887/D887*100</f>
        <v>99.771314458723865</v>
      </c>
      <c r="J887" s="19">
        <f>G887/E887*100</f>
        <v>99.771314458723865</v>
      </c>
      <c r="K887" s="19">
        <f>G887/F887*100</f>
        <v>99.771314458723865</v>
      </c>
    </row>
    <row r="888" spans="1:11" s="2" customFormat="1" ht="60" x14ac:dyDescent="0.25">
      <c r="A888" s="106"/>
      <c r="B888" s="108"/>
      <c r="C888" s="18" t="s">
        <v>20</v>
      </c>
      <c r="D888" s="17">
        <f>D887</f>
        <v>6209.4</v>
      </c>
      <c r="E888" s="17">
        <f t="shared" ref="E888:H888" si="155">E887</f>
        <v>6209.4</v>
      </c>
      <c r="F888" s="17">
        <f t="shared" si="155"/>
        <v>6209.4</v>
      </c>
      <c r="G888" s="17">
        <f t="shared" si="155"/>
        <v>6195.2</v>
      </c>
      <c r="H888" s="17">
        <f t="shared" si="155"/>
        <v>6195.2</v>
      </c>
      <c r="I888" s="19">
        <v>0</v>
      </c>
      <c r="J888" s="19">
        <v>0</v>
      </c>
      <c r="K888" s="19">
        <v>0</v>
      </c>
    </row>
    <row r="889" spans="1:11" s="2" customFormat="1" ht="30" x14ac:dyDescent="0.25">
      <c r="A889" s="106"/>
      <c r="B889" s="108"/>
      <c r="C889" s="16" t="s">
        <v>21</v>
      </c>
      <c r="D889" s="17">
        <v>50239.199999999997</v>
      </c>
      <c r="E889" s="17">
        <v>50239.199999999997</v>
      </c>
      <c r="F889" s="17">
        <v>50239.199999999997</v>
      </c>
      <c r="G889" s="17">
        <v>50124.7</v>
      </c>
      <c r="H889" s="17">
        <v>50124.7</v>
      </c>
      <c r="I889" s="19">
        <f>G889/D889*100</f>
        <v>99.772090319909552</v>
      </c>
      <c r="J889" s="19">
        <f>G889/E889*100</f>
        <v>99.772090319909552</v>
      </c>
      <c r="K889" s="19">
        <f>G889/F889*100</f>
        <v>99.772090319909552</v>
      </c>
    </row>
    <row r="890" spans="1:11" s="2" customFormat="1" ht="60" x14ac:dyDescent="0.25">
      <c r="A890" s="106"/>
      <c r="B890" s="108"/>
      <c r="C890" s="18" t="s">
        <v>22</v>
      </c>
      <c r="D890" s="17">
        <f>D889</f>
        <v>50239.199999999997</v>
      </c>
      <c r="E890" s="17">
        <f>E889</f>
        <v>50239.199999999997</v>
      </c>
      <c r="F890" s="17">
        <f>F889</f>
        <v>50239.199999999997</v>
      </c>
      <c r="G890" s="17">
        <f>G889</f>
        <v>50124.7</v>
      </c>
      <c r="H890" s="17">
        <f>H889</f>
        <v>50124.7</v>
      </c>
      <c r="I890" s="19">
        <v>0</v>
      </c>
      <c r="J890" s="19">
        <v>0</v>
      </c>
      <c r="K890" s="19">
        <v>0</v>
      </c>
    </row>
    <row r="891" spans="1:11" s="2" customFormat="1" ht="39" customHeight="1" x14ac:dyDescent="0.25">
      <c r="A891" s="106"/>
      <c r="B891" s="108"/>
      <c r="C891" s="16" t="s">
        <v>23</v>
      </c>
      <c r="D891" s="17">
        <v>0</v>
      </c>
      <c r="E891" s="17">
        <v>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</row>
    <row r="892" spans="1:11" s="2" customFormat="1" ht="24.75" customHeight="1" x14ac:dyDescent="0.25">
      <c r="A892" s="106"/>
      <c r="B892" s="108"/>
      <c r="C892" s="16" t="s">
        <v>24</v>
      </c>
      <c r="D892" s="17">
        <v>0</v>
      </c>
      <c r="E892" s="17">
        <v>0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</row>
    <row r="893" spans="1:11" s="2" customFormat="1" ht="24.75" customHeight="1" x14ac:dyDescent="0.25">
      <c r="A893" s="105" t="s">
        <v>153</v>
      </c>
      <c r="B893" s="108" t="s">
        <v>49</v>
      </c>
      <c r="C893" s="16" t="s">
        <v>18</v>
      </c>
      <c r="D893" s="17">
        <f>D894+D896+D898+D899</f>
        <v>97133.3</v>
      </c>
      <c r="E893" s="17">
        <f>E894+E896+E898+E899</f>
        <v>97133.3</v>
      </c>
      <c r="F893" s="17">
        <f>F894+F896+F898+F899</f>
        <v>97133.3</v>
      </c>
      <c r="G893" s="17">
        <f>G894+G896+G898+G899</f>
        <v>97133.3</v>
      </c>
      <c r="H893" s="17">
        <f>H894+H896+H898+H899</f>
        <v>97133.3</v>
      </c>
      <c r="I893" s="15">
        <f>G893/D893*100</f>
        <v>100</v>
      </c>
      <c r="J893" s="15">
        <f>G893/E893*100</f>
        <v>100</v>
      </c>
      <c r="K893" s="15">
        <f>G893/F893*100</f>
        <v>100</v>
      </c>
    </row>
    <row r="894" spans="1:11" s="2" customFormat="1" ht="15" x14ac:dyDescent="0.25">
      <c r="A894" s="106"/>
      <c r="B894" s="108"/>
      <c r="C894" s="16" t="s">
        <v>19</v>
      </c>
      <c r="D894" s="17">
        <v>19133.3</v>
      </c>
      <c r="E894" s="17">
        <v>19133.3</v>
      </c>
      <c r="F894" s="17">
        <v>19133.3</v>
      </c>
      <c r="G894" s="17">
        <v>19133.3</v>
      </c>
      <c r="H894" s="17">
        <v>19133.3</v>
      </c>
      <c r="I894" s="19">
        <f>G894/D894*100</f>
        <v>100</v>
      </c>
      <c r="J894" s="19">
        <f>G894/E894*100</f>
        <v>100</v>
      </c>
      <c r="K894" s="19">
        <f>G894/F894*100</f>
        <v>100</v>
      </c>
    </row>
    <row r="895" spans="1:11" s="2" customFormat="1" ht="60" x14ac:dyDescent="0.25">
      <c r="A895" s="106"/>
      <c r="B895" s="108"/>
      <c r="C895" s="18" t="s">
        <v>20</v>
      </c>
      <c r="D895" s="17">
        <f>D894</f>
        <v>19133.3</v>
      </c>
      <c r="E895" s="17">
        <f t="shared" ref="E895:H895" si="156">E894</f>
        <v>19133.3</v>
      </c>
      <c r="F895" s="17">
        <f t="shared" si="156"/>
        <v>19133.3</v>
      </c>
      <c r="G895" s="17">
        <f t="shared" si="156"/>
        <v>19133.3</v>
      </c>
      <c r="H895" s="17">
        <f t="shared" si="156"/>
        <v>19133.3</v>
      </c>
      <c r="I895" s="19">
        <v>0</v>
      </c>
      <c r="J895" s="19">
        <v>0</v>
      </c>
      <c r="K895" s="19">
        <v>0</v>
      </c>
    </row>
    <row r="896" spans="1:11" s="2" customFormat="1" ht="30" x14ac:dyDescent="0.25">
      <c r="A896" s="106"/>
      <c r="B896" s="108"/>
      <c r="C896" s="16" t="s">
        <v>21</v>
      </c>
      <c r="D896" s="17">
        <v>78000</v>
      </c>
      <c r="E896" s="17">
        <v>78000</v>
      </c>
      <c r="F896" s="17">
        <v>78000</v>
      </c>
      <c r="G896" s="17">
        <v>78000</v>
      </c>
      <c r="H896" s="17">
        <v>78000</v>
      </c>
      <c r="I896" s="19">
        <f>G896/D896*100</f>
        <v>100</v>
      </c>
      <c r="J896" s="19">
        <f>G896/E896*100</f>
        <v>100</v>
      </c>
      <c r="K896" s="19">
        <f>G896/F896*100</f>
        <v>100</v>
      </c>
    </row>
    <row r="897" spans="1:11" s="2" customFormat="1" ht="60" x14ac:dyDescent="0.25">
      <c r="A897" s="106"/>
      <c r="B897" s="108"/>
      <c r="C897" s="18" t="s">
        <v>22</v>
      </c>
      <c r="D897" s="17">
        <f>D896</f>
        <v>78000</v>
      </c>
      <c r="E897" s="17">
        <f>E896</f>
        <v>78000</v>
      </c>
      <c r="F897" s="17">
        <f>F896</f>
        <v>78000</v>
      </c>
      <c r="G897" s="17">
        <f>G896</f>
        <v>78000</v>
      </c>
      <c r="H897" s="17">
        <f>H896</f>
        <v>78000</v>
      </c>
      <c r="I897" s="19">
        <v>0</v>
      </c>
      <c r="J897" s="19">
        <v>0</v>
      </c>
      <c r="K897" s="19">
        <v>0</v>
      </c>
    </row>
    <row r="898" spans="1:11" s="2" customFormat="1" ht="30" x14ac:dyDescent="0.25">
      <c r="A898" s="106"/>
      <c r="B898" s="108"/>
      <c r="C898" s="16" t="s">
        <v>23</v>
      </c>
      <c r="D898" s="17">
        <v>0</v>
      </c>
      <c r="E898" s="17">
        <v>0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</row>
    <row r="899" spans="1:11" s="2" customFormat="1" ht="24.75" customHeight="1" x14ac:dyDescent="0.25">
      <c r="A899" s="107"/>
      <c r="B899" s="108"/>
      <c r="C899" s="16" t="s">
        <v>24</v>
      </c>
      <c r="D899" s="17">
        <v>0</v>
      </c>
      <c r="E899" s="17">
        <v>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</row>
    <row r="900" spans="1:11" s="2" customFormat="1" ht="24.75" customHeight="1" x14ac:dyDescent="0.25">
      <c r="A900" s="109" t="s">
        <v>154</v>
      </c>
      <c r="B900" s="108" t="s">
        <v>49</v>
      </c>
      <c r="C900" s="16" t="s">
        <v>18</v>
      </c>
      <c r="D900" s="17">
        <f>D901+D903+D905+D906</f>
        <v>0</v>
      </c>
      <c r="E900" s="17">
        <f>E901+E903+E905+E906</f>
        <v>0</v>
      </c>
      <c r="F900" s="17">
        <f>F901+F903+F905+F906</f>
        <v>0</v>
      </c>
      <c r="G900" s="17">
        <f>G901+G903+G905+G906</f>
        <v>0</v>
      </c>
      <c r="H900" s="17">
        <f>H901+H903+H905+H906</f>
        <v>0</v>
      </c>
      <c r="I900" s="15" t="e">
        <f>G900/D900*100</f>
        <v>#DIV/0!</v>
      </c>
      <c r="J900" s="15" t="e">
        <f>G900/E900*100</f>
        <v>#DIV/0!</v>
      </c>
      <c r="K900" s="15" t="e">
        <f>G900/F900*100</f>
        <v>#DIV/0!</v>
      </c>
    </row>
    <row r="901" spans="1:11" s="2" customFormat="1" ht="15" x14ac:dyDescent="0.25">
      <c r="A901" s="109"/>
      <c r="B901" s="108"/>
      <c r="C901" s="16" t="s">
        <v>19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  <c r="I901" s="19" t="e">
        <f>G901/D901*100</f>
        <v>#DIV/0!</v>
      </c>
      <c r="J901" s="19" t="e">
        <f>G901/E901*100</f>
        <v>#DIV/0!</v>
      </c>
      <c r="K901" s="19" t="e">
        <f>G901/F901*100</f>
        <v>#DIV/0!</v>
      </c>
    </row>
    <row r="902" spans="1:11" s="2" customFormat="1" ht="60" x14ac:dyDescent="0.25">
      <c r="A902" s="109"/>
      <c r="B902" s="108"/>
      <c r="C902" s="18" t="s">
        <v>20</v>
      </c>
      <c r="D902" s="17">
        <v>0</v>
      </c>
      <c r="E902" s="17">
        <v>0</v>
      </c>
      <c r="F902" s="17">
        <v>0</v>
      </c>
      <c r="G902" s="17">
        <v>0</v>
      </c>
      <c r="H902" s="17">
        <v>0</v>
      </c>
      <c r="I902" s="19">
        <v>0</v>
      </c>
      <c r="J902" s="19">
        <v>0</v>
      </c>
      <c r="K902" s="19">
        <v>0</v>
      </c>
    </row>
    <row r="903" spans="1:11" s="2" customFormat="1" ht="30" x14ac:dyDescent="0.25">
      <c r="A903" s="109"/>
      <c r="B903" s="108"/>
      <c r="C903" s="16" t="s">
        <v>21</v>
      </c>
      <c r="D903" s="17">
        <v>0</v>
      </c>
      <c r="E903" s="17">
        <v>0</v>
      </c>
      <c r="F903" s="17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</row>
    <row r="904" spans="1:11" s="2" customFormat="1" ht="60" x14ac:dyDescent="0.25">
      <c r="A904" s="109"/>
      <c r="B904" s="108"/>
      <c r="C904" s="18" t="s">
        <v>22</v>
      </c>
      <c r="D904" s="17">
        <f>D903</f>
        <v>0</v>
      </c>
      <c r="E904" s="17">
        <f t="shared" ref="E904:H904" si="157">E903</f>
        <v>0</v>
      </c>
      <c r="F904" s="17">
        <f t="shared" si="157"/>
        <v>0</v>
      </c>
      <c r="G904" s="17">
        <f t="shared" si="157"/>
        <v>0</v>
      </c>
      <c r="H904" s="17">
        <f t="shared" si="157"/>
        <v>0</v>
      </c>
      <c r="I904" s="19">
        <v>0</v>
      </c>
      <c r="J904" s="19">
        <v>0</v>
      </c>
      <c r="K904" s="19">
        <v>0</v>
      </c>
    </row>
    <row r="905" spans="1:11" s="2" customFormat="1" ht="30" x14ac:dyDescent="0.25">
      <c r="A905" s="109"/>
      <c r="B905" s="108"/>
      <c r="C905" s="16" t="s">
        <v>23</v>
      </c>
      <c r="D905" s="17">
        <v>0</v>
      </c>
      <c r="E905" s="17">
        <v>0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</row>
    <row r="906" spans="1:11" s="2" customFormat="1" ht="24.75" customHeight="1" x14ac:dyDescent="0.25">
      <c r="A906" s="109"/>
      <c r="B906" s="108"/>
      <c r="C906" s="16" t="s">
        <v>24</v>
      </c>
      <c r="D906" s="17">
        <v>0</v>
      </c>
      <c r="E906" s="17">
        <v>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</row>
    <row r="907" spans="1:11" s="2" customFormat="1" ht="24.75" customHeight="1" x14ac:dyDescent="0.25">
      <c r="A907" s="109" t="s">
        <v>155</v>
      </c>
      <c r="B907" s="108" t="s">
        <v>49</v>
      </c>
      <c r="C907" s="16" t="s">
        <v>18</v>
      </c>
      <c r="D907" s="17">
        <f>D908+D910+D912+D913</f>
        <v>3068.5</v>
      </c>
      <c r="E907" s="17">
        <f>E908+E910+E912+E913</f>
        <v>3068.5</v>
      </c>
      <c r="F907" s="17">
        <f>F908+F910+F912+F913</f>
        <v>3068.5</v>
      </c>
      <c r="G907" s="17">
        <f>G908+G910+G912+G913</f>
        <v>3068.5</v>
      </c>
      <c r="H907" s="17">
        <f>H908+H910+H912+H913</f>
        <v>3068.5</v>
      </c>
      <c r="I907" s="15">
        <f>G907/D907*100</f>
        <v>100</v>
      </c>
      <c r="J907" s="15">
        <f>G907/E907*100</f>
        <v>100</v>
      </c>
      <c r="K907" s="15">
        <f>G907/F907*100</f>
        <v>100</v>
      </c>
    </row>
    <row r="908" spans="1:11" s="2" customFormat="1" ht="15" x14ac:dyDescent="0.25">
      <c r="A908" s="109"/>
      <c r="B908" s="108"/>
      <c r="C908" s="16" t="s">
        <v>19</v>
      </c>
      <c r="D908" s="17">
        <v>3068.5</v>
      </c>
      <c r="E908" s="17">
        <v>3068.5</v>
      </c>
      <c r="F908" s="17">
        <v>3068.5</v>
      </c>
      <c r="G908" s="17">
        <v>3068.5</v>
      </c>
      <c r="H908" s="17">
        <v>3068.5</v>
      </c>
      <c r="I908" s="19">
        <f>G908/D908*100</f>
        <v>100</v>
      </c>
      <c r="J908" s="19">
        <f>G908/E908*100</f>
        <v>100</v>
      </c>
      <c r="K908" s="19">
        <f>G908/F908*100</f>
        <v>100</v>
      </c>
    </row>
    <row r="909" spans="1:11" s="2" customFormat="1" ht="60" x14ac:dyDescent="0.25">
      <c r="A909" s="109"/>
      <c r="B909" s="108"/>
      <c r="C909" s="18" t="s">
        <v>20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9">
        <v>0</v>
      </c>
      <c r="J909" s="19">
        <v>0</v>
      </c>
      <c r="K909" s="19">
        <v>0</v>
      </c>
    </row>
    <row r="910" spans="1:11" s="2" customFormat="1" ht="30" x14ac:dyDescent="0.25">
      <c r="A910" s="109"/>
      <c r="B910" s="108"/>
      <c r="C910" s="16" t="s">
        <v>21</v>
      </c>
      <c r="D910" s="17">
        <v>0</v>
      </c>
      <c r="E910" s="17">
        <v>0</v>
      </c>
      <c r="F910" s="17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</row>
    <row r="911" spans="1:11" s="2" customFormat="1" ht="60" x14ac:dyDescent="0.25">
      <c r="A911" s="109"/>
      <c r="B911" s="108"/>
      <c r="C911" s="18" t="s">
        <v>22</v>
      </c>
      <c r="D911" s="17">
        <f>D910</f>
        <v>0</v>
      </c>
      <c r="E911" s="17">
        <f t="shared" ref="E911:H911" si="158">E910</f>
        <v>0</v>
      </c>
      <c r="F911" s="17">
        <f t="shared" si="158"/>
        <v>0</v>
      </c>
      <c r="G911" s="17">
        <f t="shared" si="158"/>
        <v>0</v>
      </c>
      <c r="H911" s="17">
        <f t="shared" si="158"/>
        <v>0</v>
      </c>
      <c r="I911" s="19">
        <v>0</v>
      </c>
      <c r="J911" s="19">
        <v>0</v>
      </c>
      <c r="K911" s="19">
        <v>0</v>
      </c>
    </row>
    <row r="912" spans="1:11" s="2" customFormat="1" ht="30" x14ac:dyDescent="0.25">
      <c r="A912" s="109"/>
      <c r="B912" s="108"/>
      <c r="C912" s="16" t="s">
        <v>23</v>
      </c>
      <c r="D912" s="17">
        <v>0</v>
      </c>
      <c r="E912" s="17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</row>
    <row r="913" spans="1:11" s="2" customFormat="1" ht="24.75" customHeight="1" x14ac:dyDescent="0.25">
      <c r="A913" s="109"/>
      <c r="B913" s="108"/>
      <c r="C913" s="16" t="s">
        <v>24</v>
      </c>
      <c r="D913" s="17">
        <v>0</v>
      </c>
      <c r="E913" s="17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</row>
    <row r="914" spans="1:11" s="2" customFormat="1" ht="24.75" customHeight="1" x14ac:dyDescent="0.25">
      <c r="A914" s="3"/>
      <c r="B914" s="39"/>
      <c r="I914" s="3"/>
      <c r="J914" s="3"/>
    </row>
    <row r="915" spans="1:11" s="2" customFormat="1" ht="24.75" customHeight="1" x14ac:dyDescent="0.25">
      <c r="A915" s="3"/>
      <c r="B915" s="39"/>
      <c r="I915" s="3"/>
      <c r="J915" s="3"/>
    </row>
    <row r="916" spans="1:11" s="2" customFormat="1" ht="24.75" customHeight="1" x14ac:dyDescent="0.25">
      <c r="A916" s="3"/>
      <c r="B916" s="39"/>
      <c r="I916" s="3"/>
      <c r="J916" s="3"/>
    </row>
    <row r="917" spans="1:11" s="2" customFormat="1" ht="24.75" customHeight="1" x14ac:dyDescent="0.25">
      <c r="A917" s="3"/>
      <c r="B917" s="39"/>
      <c r="I917" s="3"/>
      <c r="J917" s="3"/>
    </row>
    <row r="918" spans="1:11" s="2" customFormat="1" ht="24.75" customHeight="1" x14ac:dyDescent="0.25">
      <c r="A918" s="3"/>
      <c r="B918" s="39"/>
      <c r="I918" s="3"/>
      <c r="J918" s="3"/>
    </row>
    <row r="919" spans="1:11" s="2" customFormat="1" ht="24.75" customHeight="1" x14ac:dyDescent="0.25">
      <c r="A919" s="3"/>
      <c r="B919" s="39"/>
      <c r="I919" s="3"/>
      <c r="J919" s="3"/>
    </row>
    <row r="920" spans="1:11" s="2" customFormat="1" ht="24.75" customHeight="1" x14ac:dyDescent="0.25">
      <c r="A920" s="3"/>
      <c r="B920" s="39"/>
      <c r="I920" s="3"/>
      <c r="J920" s="3"/>
    </row>
    <row r="921" spans="1:11" s="2" customFormat="1" ht="24.75" customHeight="1" x14ac:dyDescent="0.25">
      <c r="A921" s="3"/>
      <c r="B921" s="39"/>
      <c r="I921" s="3"/>
      <c r="J921" s="3"/>
    </row>
    <row r="922" spans="1:11" s="2" customFormat="1" ht="24.75" customHeight="1" x14ac:dyDescent="0.25">
      <c r="A922" s="3"/>
      <c r="B922" s="39"/>
      <c r="I922" s="3"/>
      <c r="J922" s="3"/>
    </row>
    <row r="923" spans="1:11" s="2" customFormat="1" ht="24.75" customHeight="1" x14ac:dyDescent="0.25">
      <c r="A923" s="3"/>
      <c r="B923" s="39"/>
      <c r="I923" s="3"/>
      <c r="J923" s="3"/>
    </row>
    <row r="924" spans="1:11" s="2" customFormat="1" ht="24.75" customHeight="1" x14ac:dyDescent="0.25">
      <c r="A924" s="3"/>
      <c r="B924" s="39"/>
      <c r="I924" s="3"/>
      <c r="J924" s="3"/>
    </row>
    <row r="925" spans="1:11" s="2" customFormat="1" ht="24.75" customHeight="1" x14ac:dyDescent="0.25">
      <c r="A925" s="3"/>
      <c r="B925" s="39"/>
      <c r="I925" s="3"/>
      <c r="J925" s="3"/>
    </row>
    <row r="926" spans="1:11" s="2" customFormat="1" ht="24.75" customHeight="1" x14ac:dyDescent="0.25">
      <c r="A926" s="3"/>
      <c r="B926" s="39"/>
      <c r="I926" s="3"/>
      <c r="J926" s="3"/>
    </row>
    <row r="927" spans="1:11" s="2" customFormat="1" ht="24.75" customHeight="1" x14ac:dyDescent="0.25">
      <c r="A927" s="3"/>
      <c r="B927" s="39"/>
      <c r="I927" s="3"/>
      <c r="J927" s="3"/>
    </row>
    <row r="928" spans="1:11" s="2" customFormat="1" ht="24.75" customHeight="1" x14ac:dyDescent="0.25">
      <c r="A928" s="3"/>
      <c r="B928" s="39"/>
      <c r="I928" s="3"/>
      <c r="J928" s="3"/>
    </row>
    <row r="929" spans="1:10" s="2" customFormat="1" ht="24.75" customHeight="1" x14ac:dyDescent="0.25">
      <c r="A929" s="3"/>
      <c r="B929" s="39"/>
      <c r="I929" s="3"/>
      <c r="J929" s="3"/>
    </row>
    <row r="930" spans="1:10" s="2" customFormat="1" ht="24.75" customHeight="1" x14ac:dyDescent="0.25">
      <c r="A930" s="3"/>
      <c r="B930" s="39"/>
      <c r="I930" s="3"/>
      <c r="J930" s="3"/>
    </row>
    <row r="931" spans="1:10" s="2" customFormat="1" ht="24.75" customHeight="1" x14ac:dyDescent="0.25">
      <c r="A931" s="3"/>
      <c r="B931" s="39"/>
      <c r="I931" s="3"/>
      <c r="J931" s="3"/>
    </row>
    <row r="932" spans="1:10" s="2" customFormat="1" ht="24.75" customHeight="1" x14ac:dyDescent="0.25">
      <c r="A932" s="3"/>
      <c r="B932" s="39"/>
      <c r="I932" s="3"/>
      <c r="J932" s="3"/>
    </row>
    <row r="933" spans="1:10" s="2" customFormat="1" ht="24.75" customHeight="1" x14ac:dyDescent="0.25">
      <c r="A933" s="3"/>
      <c r="B933" s="39"/>
      <c r="I933" s="3"/>
      <c r="J933" s="3"/>
    </row>
    <row r="934" spans="1:10" s="2" customFormat="1" ht="24.75" customHeight="1" x14ac:dyDescent="0.25">
      <c r="A934" s="3"/>
      <c r="B934" s="39"/>
      <c r="I934" s="3"/>
      <c r="J934" s="3"/>
    </row>
    <row r="935" spans="1:10" s="2" customFormat="1" ht="24.75" customHeight="1" x14ac:dyDescent="0.25">
      <c r="A935" s="3"/>
      <c r="B935" s="39"/>
      <c r="I935" s="3"/>
      <c r="J935" s="3"/>
    </row>
    <row r="936" spans="1:10" s="2" customFormat="1" ht="24.75" customHeight="1" x14ac:dyDescent="0.25">
      <c r="A936" s="3"/>
      <c r="B936" s="39"/>
      <c r="I936" s="3"/>
      <c r="J936" s="3"/>
    </row>
    <row r="937" spans="1:10" s="2" customFormat="1" ht="24.75" customHeight="1" x14ac:dyDescent="0.25">
      <c r="A937" s="3"/>
      <c r="B937" s="39"/>
      <c r="I937" s="3"/>
      <c r="J937" s="3"/>
    </row>
    <row r="938" spans="1:10" s="2" customFormat="1" ht="24.75" customHeight="1" x14ac:dyDescent="0.25">
      <c r="A938" s="3"/>
      <c r="B938" s="39"/>
      <c r="I938" s="3"/>
      <c r="J938" s="3"/>
    </row>
    <row r="939" spans="1:10" s="2" customFormat="1" ht="24.75" customHeight="1" x14ac:dyDescent="0.25">
      <c r="A939" s="3"/>
      <c r="B939" s="39"/>
      <c r="I939" s="3"/>
      <c r="J939" s="3"/>
    </row>
    <row r="940" spans="1:10" s="2" customFormat="1" ht="24.75" customHeight="1" x14ac:dyDescent="0.25">
      <c r="A940" s="3"/>
      <c r="B940" s="39"/>
      <c r="I940" s="3"/>
      <c r="J940" s="3"/>
    </row>
    <row r="941" spans="1:10" s="2" customFormat="1" ht="24.75" customHeight="1" x14ac:dyDescent="0.25">
      <c r="A941" s="3"/>
      <c r="B941" s="39"/>
      <c r="I941" s="3"/>
      <c r="J941" s="3"/>
    </row>
    <row r="942" spans="1:10" s="2" customFormat="1" ht="24.75" customHeight="1" x14ac:dyDescent="0.25">
      <c r="A942" s="3"/>
      <c r="B942" s="39"/>
      <c r="I942" s="3"/>
      <c r="J942" s="3"/>
    </row>
    <row r="943" spans="1:10" s="2" customFormat="1" ht="24.75" customHeight="1" x14ac:dyDescent="0.25">
      <c r="A943" s="3"/>
      <c r="B943" s="39"/>
      <c r="I943" s="3"/>
      <c r="J943" s="3"/>
    </row>
    <row r="944" spans="1:10" s="2" customFormat="1" ht="24.75" customHeight="1" x14ac:dyDescent="0.25">
      <c r="A944" s="3"/>
      <c r="B944" s="39"/>
      <c r="I944" s="3"/>
      <c r="J944" s="3"/>
    </row>
    <row r="945" spans="1:10" s="2" customFormat="1" ht="24.75" customHeight="1" x14ac:dyDescent="0.25">
      <c r="A945" s="3"/>
      <c r="B945" s="39"/>
      <c r="I945" s="3"/>
      <c r="J945" s="3"/>
    </row>
    <row r="946" spans="1:10" s="2" customFormat="1" ht="24.75" customHeight="1" x14ac:dyDescent="0.25">
      <c r="A946" s="3"/>
      <c r="B946" s="39"/>
      <c r="I946" s="3"/>
      <c r="J946" s="3"/>
    </row>
    <row r="947" spans="1:10" s="2" customFormat="1" ht="24.75" customHeight="1" x14ac:dyDescent="0.25">
      <c r="A947" s="3"/>
      <c r="B947" s="39"/>
      <c r="I947" s="3"/>
      <c r="J947" s="3"/>
    </row>
    <row r="948" spans="1:10" s="2" customFormat="1" ht="24.75" customHeight="1" x14ac:dyDescent="0.25">
      <c r="A948" s="3"/>
      <c r="B948" s="39"/>
      <c r="I948" s="3"/>
      <c r="J948" s="3"/>
    </row>
    <row r="949" spans="1:10" s="2" customFormat="1" ht="24.75" customHeight="1" x14ac:dyDescent="0.25">
      <c r="A949" s="3"/>
      <c r="B949" s="39"/>
      <c r="I949" s="3"/>
      <c r="J949" s="3"/>
    </row>
    <row r="950" spans="1:10" s="2" customFormat="1" ht="24.75" customHeight="1" x14ac:dyDescent="0.25">
      <c r="A950" s="3"/>
      <c r="B950" s="39"/>
      <c r="I950" s="3"/>
      <c r="J950" s="3"/>
    </row>
    <row r="951" spans="1:10" s="2" customFormat="1" ht="24.75" customHeight="1" x14ac:dyDescent="0.25">
      <c r="A951" s="3"/>
      <c r="B951" s="39"/>
      <c r="I951" s="3"/>
      <c r="J951" s="3"/>
    </row>
    <row r="952" spans="1:10" s="2" customFormat="1" ht="24.75" customHeight="1" x14ac:dyDescent="0.25">
      <c r="A952" s="3"/>
      <c r="B952" s="39"/>
      <c r="I952" s="3"/>
      <c r="J952" s="3"/>
    </row>
    <row r="953" spans="1:10" s="2" customFormat="1" ht="24.75" customHeight="1" x14ac:dyDescent="0.25">
      <c r="A953" s="3"/>
      <c r="B953" s="39"/>
      <c r="I953" s="3"/>
      <c r="J953" s="3"/>
    </row>
    <row r="954" spans="1:10" s="2" customFormat="1" ht="24.75" customHeight="1" x14ac:dyDescent="0.25">
      <c r="A954" s="3"/>
      <c r="B954" s="39"/>
      <c r="I954" s="3"/>
      <c r="J954" s="3"/>
    </row>
    <row r="955" spans="1:10" s="2" customFormat="1" ht="24.75" customHeight="1" x14ac:dyDescent="0.25">
      <c r="A955" s="3"/>
      <c r="B955" s="39"/>
      <c r="I955" s="3"/>
      <c r="J955" s="3"/>
    </row>
    <row r="956" spans="1:10" s="2" customFormat="1" ht="24.75" customHeight="1" x14ac:dyDescent="0.25">
      <c r="A956" s="3"/>
      <c r="B956" s="39"/>
      <c r="I956" s="3"/>
      <c r="J956" s="3"/>
    </row>
    <row r="957" spans="1:10" s="2" customFormat="1" ht="24.75" customHeight="1" x14ac:dyDescent="0.25">
      <c r="A957" s="3"/>
      <c r="B957" s="39"/>
      <c r="I957" s="3"/>
      <c r="J957" s="3"/>
    </row>
    <row r="958" spans="1:10" s="2" customFormat="1" ht="24.75" customHeight="1" x14ac:dyDescent="0.25">
      <c r="A958" s="3"/>
      <c r="B958" s="39"/>
      <c r="I958" s="3"/>
      <c r="J958" s="3"/>
    </row>
    <row r="959" spans="1:10" s="2" customFormat="1" ht="24.75" customHeight="1" x14ac:dyDescent="0.25">
      <c r="A959" s="3"/>
      <c r="B959" s="39"/>
      <c r="I959" s="3"/>
      <c r="J959" s="3"/>
    </row>
    <row r="960" spans="1:10" s="2" customFormat="1" ht="24.75" customHeight="1" x14ac:dyDescent="0.25">
      <c r="A960" s="3"/>
      <c r="B960" s="39"/>
      <c r="I960" s="3"/>
      <c r="J960" s="3"/>
    </row>
    <row r="961" spans="1:10" s="2" customFormat="1" ht="24.75" customHeight="1" x14ac:dyDescent="0.25">
      <c r="A961" s="3"/>
      <c r="B961" s="39"/>
      <c r="I961" s="3"/>
      <c r="J961" s="3"/>
    </row>
    <row r="962" spans="1:10" s="2" customFormat="1" ht="24.75" customHeight="1" x14ac:dyDescent="0.25">
      <c r="A962" s="3"/>
      <c r="B962" s="39"/>
      <c r="I962" s="3"/>
      <c r="J962" s="3"/>
    </row>
    <row r="963" spans="1:10" s="2" customFormat="1" ht="24.75" customHeight="1" x14ac:dyDescent="0.25">
      <c r="A963" s="3"/>
      <c r="B963" s="39"/>
      <c r="I963" s="3"/>
      <c r="J963" s="3"/>
    </row>
    <row r="964" spans="1:10" s="2" customFormat="1" ht="24.75" customHeight="1" x14ac:dyDescent="0.25">
      <c r="A964" s="3"/>
      <c r="B964" s="39"/>
      <c r="I964" s="3"/>
      <c r="J964" s="3"/>
    </row>
    <row r="965" spans="1:10" s="2" customFormat="1" ht="24.75" customHeight="1" x14ac:dyDescent="0.25">
      <c r="A965" s="3"/>
      <c r="B965" s="39"/>
      <c r="I965" s="3"/>
      <c r="J965" s="3"/>
    </row>
    <row r="966" spans="1:10" s="2" customFormat="1" ht="24.75" customHeight="1" x14ac:dyDescent="0.25">
      <c r="A966" s="3"/>
      <c r="B966" s="39"/>
      <c r="I966" s="3"/>
      <c r="J966" s="3"/>
    </row>
    <row r="967" spans="1:10" s="2" customFormat="1" ht="24.75" customHeight="1" x14ac:dyDescent="0.25">
      <c r="A967" s="3"/>
      <c r="B967" s="39"/>
      <c r="I967" s="3"/>
      <c r="J967" s="3"/>
    </row>
    <row r="968" spans="1:10" s="2" customFormat="1" ht="24.75" customHeight="1" x14ac:dyDescent="0.25">
      <c r="A968" s="3"/>
      <c r="B968" s="39"/>
      <c r="I968" s="3"/>
      <c r="J968" s="3"/>
    </row>
    <row r="969" spans="1:10" s="2" customFormat="1" ht="24.75" customHeight="1" x14ac:dyDescent="0.25">
      <c r="A969" s="3"/>
      <c r="B969" s="39"/>
      <c r="I969" s="3"/>
      <c r="J969" s="3"/>
    </row>
    <row r="970" spans="1:10" s="2" customFormat="1" ht="24.75" customHeight="1" x14ac:dyDescent="0.25">
      <c r="A970" s="3"/>
      <c r="B970" s="39"/>
      <c r="I970" s="3"/>
      <c r="J970" s="3"/>
    </row>
    <row r="971" spans="1:10" s="2" customFormat="1" ht="24.75" customHeight="1" x14ac:dyDescent="0.25">
      <c r="A971" s="3"/>
      <c r="B971" s="39"/>
      <c r="I971" s="3"/>
      <c r="J971" s="3"/>
    </row>
    <row r="972" spans="1:10" s="2" customFormat="1" ht="24.75" customHeight="1" x14ac:dyDescent="0.25">
      <c r="A972" s="3"/>
      <c r="B972" s="39"/>
      <c r="I972" s="3"/>
      <c r="J972" s="3"/>
    </row>
    <row r="973" spans="1:10" s="2" customFormat="1" ht="24.75" customHeight="1" x14ac:dyDescent="0.25">
      <c r="A973" s="3"/>
      <c r="B973" s="39"/>
      <c r="I973" s="3"/>
      <c r="J973" s="3"/>
    </row>
    <row r="974" spans="1:10" s="2" customFormat="1" ht="24.75" customHeight="1" x14ac:dyDescent="0.25">
      <c r="A974" s="3"/>
      <c r="B974" s="39"/>
      <c r="I974" s="3"/>
      <c r="J974" s="3"/>
    </row>
    <row r="975" spans="1:10" s="2" customFormat="1" ht="24.75" customHeight="1" x14ac:dyDescent="0.25">
      <c r="A975" s="3"/>
      <c r="B975" s="39"/>
      <c r="I975" s="3"/>
      <c r="J975" s="3"/>
    </row>
    <row r="976" spans="1:10" s="2" customFormat="1" ht="24.75" customHeight="1" x14ac:dyDescent="0.25">
      <c r="A976" s="3"/>
      <c r="B976" s="39"/>
      <c r="I976" s="3"/>
      <c r="J976" s="3"/>
    </row>
    <row r="977" spans="1:10" s="2" customFormat="1" ht="24.75" customHeight="1" x14ac:dyDescent="0.25">
      <c r="A977" s="3"/>
      <c r="B977" s="39"/>
      <c r="I977" s="3"/>
      <c r="J977" s="3"/>
    </row>
    <row r="978" spans="1:10" s="2" customFormat="1" ht="24.75" customHeight="1" x14ac:dyDescent="0.25">
      <c r="A978" s="3"/>
      <c r="B978" s="39"/>
      <c r="I978" s="3"/>
      <c r="J978" s="3"/>
    </row>
    <row r="979" spans="1:10" s="2" customFormat="1" ht="24.75" customHeight="1" x14ac:dyDescent="0.25">
      <c r="A979" s="3"/>
      <c r="B979" s="39"/>
      <c r="I979" s="3"/>
      <c r="J979" s="3"/>
    </row>
    <row r="980" spans="1:10" s="2" customFormat="1" ht="24.75" customHeight="1" x14ac:dyDescent="0.25">
      <c r="A980" s="3"/>
      <c r="B980" s="39"/>
      <c r="I980" s="3"/>
      <c r="J980" s="3"/>
    </row>
    <row r="981" spans="1:10" s="2" customFormat="1" ht="24.75" customHeight="1" x14ac:dyDescent="0.25">
      <c r="A981" s="3"/>
      <c r="B981" s="39"/>
      <c r="I981" s="3"/>
      <c r="J981" s="3"/>
    </row>
    <row r="982" spans="1:10" s="2" customFormat="1" ht="24.75" customHeight="1" x14ac:dyDescent="0.25">
      <c r="A982" s="3"/>
      <c r="B982" s="39"/>
      <c r="I982" s="3"/>
      <c r="J982" s="3"/>
    </row>
    <row r="983" spans="1:10" s="2" customFormat="1" ht="24.75" customHeight="1" x14ac:dyDescent="0.25">
      <c r="A983" s="3"/>
      <c r="B983" s="39"/>
      <c r="I983" s="3"/>
      <c r="J983" s="3"/>
    </row>
    <row r="984" spans="1:10" s="2" customFormat="1" ht="24.75" customHeight="1" x14ac:dyDescent="0.25">
      <c r="A984" s="3"/>
      <c r="B984" s="39"/>
      <c r="I984" s="3"/>
      <c r="J984" s="3"/>
    </row>
    <row r="985" spans="1:10" s="2" customFormat="1" ht="24.75" customHeight="1" x14ac:dyDescent="0.25">
      <c r="A985" s="3"/>
      <c r="B985" s="39"/>
      <c r="I985" s="3"/>
      <c r="J985" s="3"/>
    </row>
    <row r="986" spans="1:10" s="2" customFormat="1" ht="24.75" customHeight="1" x14ac:dyDescent="0.25">
      <c r="A986" s="3"/>
      <c r="B986" s="39"/>
      <c r="I986" s="3"/>
      <c r="J986" s="3"/>
    </row>
    <row r="987" spans="1:10" s="2" customFormat="1" ht="24.75" customHeight="1" x14ac:dyDescent="0.25">
      <c r="A987" s="3"/>
      <c r="B987" s="39"/>
      <c r="I987" s="3"/>
      <c r="J987" s="3"/>
    </row>
    <row r="988" spans="1:10" s="2" customFormat="1" ht="24.75" customHeight="1" x14ac:dyDescent="0.25">
      <c r="A988" s="3"/>
      <c r="B988" s="39"/>
      <c r="I988" s="3"/>
      <c r="J988" s="3"/>
    </row>
    <row r="989" spans="1:10" s="2" customFormat="1" ht="24.75" customHeight="1" x14ac:dyDescent="0.25">
      <c r="A989" s="3"/>
      <c r="B989" s="39"/>
      <c r="I989" s="3"/>
      <c r="J989" s="3"/>
    </row>
    <row r="990" spans="1:10" s="2" customFormat="1" ht="24.75" customHeight="1" x14ac:dyDescent="0.25">
      <c r="A990" s="3"/>
      <c r="B990" s="39"/>
      <c r="I990" s="3"/>
      <c r="J990" s="3"/>
    </row>
    <row r="991" spans="1:10" s="2" customFormat="1" ht="24.75" customHeight="1" x14ac:dyDescent="0.25">
      <c r="A991" s="3"/>
      <c r="B991" s="39"/>
      <c r="I991" s="3"/>
      <c r="J991" s="3"/>
    </row>
    <row r="992" spans="1:10" s="2" customFormat="1" ht="24.75" customHeight="1" x14ac:dyDescent="0.25">
      <c r="A992" s="3"/>
      <c r="B992" s="39"/>
      <c r="I992" s="3"/>
      <c r="J992" s="3"/>
    </row>
    <row r="993" spans="1:10" s="2" customFormat="1" ht="24.75" customHeight="1" x14ac:dyDescent="0.25">
      <c r="A993" s="3"/>
      <c r="B993" s="39"/>
      <c r="I993" s="3"/>
      <c r="J993" s="3"/>
    </row>
    <row r="994" spans="1:10" s="2" customFormat="1" ht="24.75" customHeight="1" x14ac:dyDescent="0.25">
      <c r="A994" s="3"/>
      <c r="B994" s="39"/>
      <c r="I994" s="3"/>
      <c r="J994" s="3"/>
    </row>
    <row r="995" spans="1:10" s="2" customFormat="1" ht="24.75" customHeight="1" x14ac:dyDescent="0.25">
      <c r="A995" s="3"/>
      <c r="B995" s="39"/>
      <c r="I995" s="3"/>
      <c r="J995" s="3"/>
    </row>
    <row r="996" spans="1:10" s="2" customFormat="1" ht="24.75" customHeight="1" x14ac:dyDescent="0.25">
      <c r="A996" s="3"/>
      <c r="B996" s="39"/>
      <c r="I996" s="3"/>
      <c r="J996" s="3"/>
    </row>
    <row r="997" spans="1:10" s="2" customFormat="1" ht="24.75" customHeight="1" x14ac:dyDescent="0.25">
      <c r="A997" s="3"/>
      <c r="B997" s="39"/>
      <c r="I997" s="3"/>
      <c r="J997" s="3"/>
    </row>
    <row r="998" spans="1:10" s="2" customFormat="1" ht="24.75" customHeight="1" x14ac:dyDescent="0.25">
      <c r="A998" s="3"/>
      <c r="B998" s="39"/>
      <c r="I998" s="3"/>
      <c r="J998" s="3"/>
    </row>
    <row r="999" spans="1:10" s="2" customFormat="1" ht="24.75" customHeight="1" x14ac:dyDescent="0.25">
      <c r="A999" s="3"/>
      <c r="B999" s="39"/>
      <c r="I999" s="3"/>
      <c r="J999" s="3"/>
    </row>
    <row r="1000" spans="1:10" s="2" customFormat="1" ht="24.75" customHeight="1" x14ac:dyDescent="0.25">
      <c r="A1000" s="3"/>
      <c r="B1000" s="39"/>
      <c r="I1000" s="3"/>
      <c r="J1000" s="3"/>
    </row>
    <row r="1001" spans="1:10" s="2" customFormat="1" ht="24.75" customHeight="1" x14ac:dyDescent="0.25">
      <c r="A1001" s="3"/>
      <c r="B1001" s="39"/>
      <c r="I1001" s="3"/>
      <c r="J1001" s="3"/>
    </row>
    <row r="1002" spans="1:10" s="2" customFormat="1" ht="24.75" customHeight="1" x14ac:dyDescent="0.25">
      <c r="A1002" s="3"/>
      <c r="B1002" s="39"/>
      <c r="I1002" s="3"/>
      <c r="J1002" s="3"/>
    </row>
    <row r="1003" spans="1:10" s="2" customFormat="1" ht="24.75" customHeight="1" x14ac:dyDescent="0.25">
      <c r="A1003" s="3"/>
      <c r="B1003" s="39"/>
      <c r="I1003" s="3"/>
      <c r="J1003" s="3"/>
    </row>
    <row r="1004" spans="1:10" s="2" customFormat="1" ht="24.75" customHeight="1" x14ac:dyDescent="0.25">
      <c r="A1004" s="3"/>
      <c r="B1004" s="39"/>
      <c r="I1004" s="3"/>
      <c r="J1004" s="3"/>
    </row>
    <row r="1005" spans="1:10" s="2" customFormat="1" ht="24.75" customHeight="1" x14ac:dyDescent="0.25">
      <c r="A1005" s="3"/>
      <c r="B1005" s="39"/>
      <c r="I1005" s="3"/>
      <c r="J1005" s="3"/>
    </row>
    <row r="1006" spans="1:10" s="2" customFormat="1" ht="24.75" customHeight="1" x14ac:dyDescent="0.25">
      <c r="A1006" s="3"/>
      <c r="B1006" s="39"/>
      <c r="I1006" s="3"/>
      <c r="J1006" s="3"/>
    </row>
    <row r="1007" spans="1:10" s="2" customFormat="1" ht="24.75" customHeight="1" x14ac:dyDescent="0.25">
      <c r="A1007" s="3"/>
      <c r="B1007" s="39"/>
      <c r="I1007" s="3"/>
      <c r="J1007" s="3"/>
    </row>
    <row r="1008" spans="1:10" s="2" customFormat="1" ht="24.75" customHeight="1" x14ac:dyDescent="0.25">
      <c r="A1008" s="3"/>
      <c r="B1008" s="39"/>
      <c r="I1008" s="3"/>
      <c r="J1008" s="3"/>
    </row>
    <row r="1009" spans="1:10" s="2" customFormat="1" ht="24.75" customHeight="1" x14ac:dyDescent="0.25">
      <c r="A1009" s="3"/>
      <c r="B1009" s="39"/>
      <c r="I1009" s="3"/>
      <c r="J1009" s="3"/>
    </row>
    <row r="1010" spans="1:10" s="2" customFormat="1" ht="24.75" customHeight="1" x14ac:dyDescent="0.25">
      <c r="A1010" s="3"/>
      <c r="B1010" s="39"/>
      <c r="I1010" s="3"/>
      <c r="J1010" s="3"/>
    </row>
    <row r="1011" spans="1:10" s="2" customFormat="1" ht="24.75" customHeight="1" x14ac:dyDescent="0.25">
      <c r="A1011" s="3"/>
      <c r="B1011" s="39"/>
      <c r="I1011" s="3"/>
      <c r="J1011" s="3"/>
    </row>
    <row r="1012" spans="1:10" s="2" customFormat="1" ht="24.75" customHeight="1" x14ac:dyDescent="0.25">
      <c r="A1012" s="3"/>
      <c r="B1012" s="39"/>
      <c r="I1012" s="3"/>
      <c r="J1012" s="3"/>
    </row>
    <row r="1013" spans="1:10" s="2" customFormat="1" ht="24.75" customHeight="1" x14ac:dyDescent="0.25">
      <c r="A1013" s="3"/>
      <c r="B1013" s="39"/>
      <c r="I1013" s="3"/>
      <c r="J1013" s="3"/>
    </row>
    <row r="1014" spans="1:10" s="2" customFormat="1" ht="24.75" customHeight="1" x14ac:dyDescent="0.25">
      <c r="A1014" s="3"/>
      <c r="B1014" s="39"/>
      <c r="I1014" s="3"/>
      <c r="J1014" s="3"/>
    </row>
    <row r="1015" spans="1:10" s="2" customFormat="1" ht="24.75" customHeight="1" x14ac:dyDescent="0.25">
      <c r="A1015" s="3"/>
      <c r="B1015" s="39"/>
      <c r="I1015" s="3"/>
      <c r="J1015" s="3"/>
    </row>
    <row r="1016" spans="1:10" s="2" customFormat="1" ht="24.75" customHeight="1" x14ac:dyDescent="0.25">
      <c r="A1016" s="3"/>
      <c r="B1016" s="39"/>
      <c r="I1016" s="3"/>
      <c r="J1016" s="3"/>
    </row>
    <row r="1017" spans="1:10" s="2" customFormat="1" ht="24.75" customHeight="1" x14ac:dyDescent="0.25">
      <c r="A1017" s="3"/>
      <c r="B1017" s="39"/>
      <c r="I1017" s="3"/>
      <c r="J1017" s="3"/>
    </row>
    <row r="1018" spans="1:10" s="2" customFormat="1" ht="24.75" customHeight="1" x14ac:dyDescent="0.25">
      <c r="A1018" s="3"/>
      <c r="B1018" s="39"/>
      <c r="I1018" s="3"/>
      <c r="J1018" s="3"/>
    </row>
    <row r="1019" spans="1:10" s="2" customFormat="1" ht="24.75" customHeight="1" x14ac:dyDescent="0.25">
      <c r="A1019" s="3"/>
      <c r="B1019" s="39"/>
      <c r="I1019" s="3"/>
      <c r="J1019" s="3"/>
    </row>
    <row r="1020" spans="1:10" s="2" customFormat="1" ht="24.75" customHeight="1" x14ac:dyDescent="0.25">
      <c r="A1020" s="3"/>
      <c r="B1020" s="39"/>
      <c r="I1020" s="3"/>
      <c r="J1020" s="3"/>
    </row>
    <row r="1021" spans="1:10" s="2" customFormat="1" ht="24.75" customHeight="1" x14ac:dyDescent="0.25">
      <c r="A1021" s="3"/>
      <c r="B1021" s="39"/>
      <c r="I1021" s="3"/>
      <c r="J1021" s="3"/>
    </row>
    <row r="1022" spans="1:10" s="2" customFormat="1" ht="24.75" customHeight="1" x14ac:dyDescent="0.25">
      <c r="A1022" s="3"/>
      <c r="B1022" s="39"/>
      <c r="I1022" s="3"/>
      <c r="J1022" s="3"/>
    </row>
    <row r="1023" spans="1:10" s="2" customFormat="1" ht="24.75" customHeight="1" x14ac:dyDescent="0.25">
      <c r="A1023" s="3"/>
      <c r="B1023" s="39"/>
      <c r="I1023" s="3"/>
      <c r="J1023" s="3"/>
    </row>
    <row r="1024" spans="1:10" s="2" customFormat="1" ht="24.75" customHeight="1" x14ac:dyDescent="0.25">
      <c r="A1024" s="3"/>
      <c r="B1024" s="39"/>
      <c r="I1024" s="3"/>
      <c r="J1024" s="3"/>
    </row>
    <row r="1025" spans="1:10" s="2" customFormat="1" ht="24.75" customHeight="1" x14ac:dyDescent="0.25">
      <c r="A1025" s="3"/>
      <c r="B1025" s="39"/>
      <c r="I1025" s="3"/>
      <c r="J1025" s="3"/>
    </row>
    <row r="1026" spans="1:10" s="2" customFormat="1" ht="24.75" customHeight="1" x14ac:dyDescent="0.25">
      <c r="A1026" s="3"/>
      <c r="B1026" s="39"/>
      <c r="I1026" s="3"/>
      <c r="J1026" s="3"/>
    </row>
    <row r="1027" spans="1:10" s="2" customFormat="1" ht="24.75" customHeight="1" x14ac:dyDescent="0.25">
      <c r="A1027" s="3"/>
      <c r="B1027" s="39"/>
      <c r="I1027" s="3"/>
      <c r="J1027" s="3"/>
    </row>
    <row r="1028" spans="1:10" s="2" customFormat="1" ht="24.75" customHeight="1" x14ac:dyDescent="0.25">
      <c r="A1028" s="3"/>
      <c r="B1028" s="39"/>
      <c r="I1028" s="3"/>
      <c r="J1028" s="3"/>
    </row>
    <row r="1029" spans="1:10" s="2" customFormat="1" ht="24.75" customHeight="1" x14ac:dyDescent="0.25">
      <c r="A1029" s="3"/>
      <c r="B1029" s="39"/>
      <c r="I1029" s="3"/>
      <c r="J1029" s="3"/>
    </row>
    <row r="1030" spans="1:10" s="2" customFormat="1" ht="24.75" customHeight="1" x14ac:dyDescent="0.25">
      <c r="A1030" s="3"/>
      <c r="B1030" s="39"/>
      <c r="I1030" s="3"/>
      <c r="J1030" s="3"/>
    </row>
    <row r="1031" spans="1:10" s="2" customFormat="1" ht="24.75" customHeight="1" x14ac:dyDescent="0.25">
      <c r="A1031" s="3"/>
      <c r="B1031" s="39"/>
      <c r="I1031" s="3"/>
      <c r="J1031" s="3"/>
    </row>
    <row r="1032" spans="1:10" s="2" customFormat="1" ht="24.75" customHeight="1" x14ac:dyDescent="0.25">
      <c r="A1032" s="3"/>
      <c r="B1032" s="39"/>
      <c r="I1032" s="3"/>
      <c r="J1032" s="3"/>
    </row>
    <row r="1033" spans="1:10" s="2" customFormat="1" ht="24.75" customHeight="1" x14ac:dyDescent="0.25">
      <c r="A1033" s="3"/>
      <c r="B1033" s="39"/>
      <c r="I1033" s="3"/>
      <c r="J1033" s="3"/>
    </row>
    <row r="1034" spans="1:10" s="2" customFormat="1" ht="24.75" customHeight="1" x14ac:dyDescent="0.25">
      <c r="A1034" s="3"/>
      <c r="B1034" s="39"/>
      <c r="I1034" s="3"/>
      <c r="J1034" s="3"/>
    </row>
    <row r="1035" spans="1:10" s="2" customFormat="1" ht="24.75" customHeight="1" x14ac:dyDescent="0.25">
      <c r="A1035" s="3"/>
      <c r="B1035" s="39"/>
      <c r="I1035" s="3"/>
      <c r="J1035" s="3"/>
    </row>
    <row r="1036" spans="1:10" s="2" customFormat="1" ht="24.75" customHeight="1" x14ac:dyDescent="0.25">
      <c r="A1036" s="3"/>
      <c r="B1036" s="39"/>
      <c r="I1036" s="3"/>
      <c r="J1036" s="3"/>
    </row>
    <row r="1037" spans="1:10" s="2" customFormat="1" ht="24.75" customHeight="1" x14ac:dyDescent="0.25">
      <c r="A1037" s="3"/>
      <c r="B1037" s="39"/>
      <c r="I1037" s="3"/>
      <c r="J1037" s="3"/>
    </row>
    <row r="1038" spans="1:10" s="2" customFormat="1" ht="24.75" customHeight="1" x14ac:dyDescent="0.25">
      <c r="A1038" s="3"/>
      <c r="B1038" s="39"/>
      <c r="I1038" s="3"/>
      <c r="J1038" s="3"/>
    </row>
    <row r="1039" spans="1:10" s="2" customFormat="1" ht="24.75" customHeight="1" x14ac:dyDescent="0.25">
      <c r="A1039" s="3"/>
      <c r="B1039" s="39"/>
      <c r="I1039" s="3"/>
      <c r="J1039" s="3"/>
    </row>
    <row r="1040" spans="1:10" s="2" customFormat="1" ht="24.75" customHeight="1" x14ac:dyDescent="0.25">
      <c r="A1040" s="3"/>
      <c r="B1040" s="39"/>
      <c r="I1040" s="3"/>
      <c r="J1040" s="3"/>
    </row>
    <row r="1041" spans="1:10" s="2" customFormat="1" ht="24.75" customHeight="1" x14ac:dyDescent="0.25">
      <c r="A1041" s="3"/>
      <c r="B1041" s="39"/>
      <c r="I1041" s="3"/>
      <c r="J1041" s="3"/>
    </row>
    <row r="1042" spans="1:10" s="2" customFormat="1" ht="24.75" customHeight="1" x14ac:dyDescent="0.25">
      <c r="A1042" s="3"/>
      <c r="B1042" s="39"/>
      <c r="I1042" s="3"/>
      <c r="J1042" s="3"/>
    </row>
    <row r="1043" spans="1:10" s="2" customFormat="1" ht="24.75" customHeight="1" x14ac:dyDescent="0.25">
      <c r="A1043" s="3"/>
      <c r="B1043" s="39"/>
      <c r="I1043" s="3"/>
      <c r="J1043" s="3"/>
    </row>
    <row r="1044" spans="1:10" s="2" customFormat="1" ht="24.75" customHeight="1" x14ac:dyDescent="0.25">
      <c r="A1044" s="3"/>
      <c r="B1044" s="39"/>
      <c r="I1044" s="3"/>
      <c r="J1044" s="3"/>
    </row>
    <row r="1045" spans="1:10" s="2" customFormat="1" ht="24.75" customHeight="1" x14ac:dyDescent="0.25">
      <c r="A1045" s="3"/>
      <c r="B1045" s="39"/>
      <c r="I1045" s="3"/>
      <c r="J1045" s="3"/>
    </row>
    <row r="1046" spans="1:10" s="2" customFormat="1" ht="24.75" customHeight="1" x14ac:dyDescent="0.25">
      <c r="A1046" s="3"/>
      <c r="B1046" s="39"/>
      <c r="I1046" s="3"/>
      <c r="J1046" s="3"/>
    </row>
    <row r="1047" spans="1:10" s="2" customFormat="1" ht="24.75" customHeight="1" x14ac:dyDescent="0.25">
      <c r="A1047" s="3"/>
      <c r="B1047" s="39"/>
      <c r="I1047" s="3"/>
      <c r="J1047" s="3"/>
    </row>
    <row r="1048" spans="1:10" s="2" customFormat="1" ht="24.75" customHeight="1" x14ac:dyDescent="0.25">
      <c r="A1048" s="3"/>
      <c r="B1048" s="39"/>
      <c r="I1048" s="3"/>
      <c r="J1048" s="3"/>
    </row>
    <row r="1049" spans="1:10" s="2" customFormat="1" ht="24.75" customHeight="1" x14ac:dyDescent="0.25">
      <c r="A1049" s="3"/>
      <c r="B1049" s="39"/>
      <c r="I1049" s="3"/>
      <c r="J1049" s="3"/>
    </row>
    <row r="1050" spans="1:10" s="2" customFormat="1" ht="24.75" customHeight="1" x14ac:dyDescent="0.25">
      <c r="A1050" s="3"/>
      <c r="B1050" s="39"/>
      <c r="I1050" s="3"/>
      <c r="J1050" s="3"/>
    </row>
    <row r="1051" spans="1:10" s="2" customFormat="1" ht="24.75" customHeight="1" x14ac:dyDescent="0.25">
      <c r="A1051" s="3"/>
      <c r="B1051" s="39"/>
      <c r="I1051" s="3"/>
      <c r="J1051" s="3"/>
    </row>
    <row r="1052" spans="1:10" s="2" customFormat="1" ht="24.75" customHeight="1" x14ac:dyDescent="0.25">
      <c r="A1052" s="3"/>
      <c r="B1052" s="39"/>
      <c r="I1052" s="3"/>
      <c r="J1052" s="3"/>
    </row>
    <row r="1053" spans="1:10" s="2" customFormat="1" ht="24.75" customHeight="1" x14ac:dyDescent="0.25">
      <c r="A1053" s="3"/>
      <c r="B1053" s="39"/>
      <c r="I1053" s="3"/>
      <c r="J1053" s="3"/>
    </row>
    <row r="1054" spans="1:10" s="2" customFormat="1" ht="24.75" customHeight="1" x14ac:dyDescent="0.25">
      <c r="A1054" s="3"/>
      <c r="B1054" s="39"/>
      <c r="I1054" s="3"/>
      <c r="J1054" s="3"/>
    </row>
    <row r="1055" spans="1:10" s="2" customFormat="1" ht="24.75" customHeight="1" x14ac:dyDescent="0.25">
      <c r="A1055" s="3"/>
      <c r="B1055" s="39"/>
      <c r="I1055" s="3"/>
      <c r="J1055" s="3"/>
    </row>
    <row r="1056" spans="1:10" s="2" customFormat="1" ht="24.75" customHeight="1" x14ac:dyDescent="0.25">
      <c r="A1056" s="3"/>
      <c r="B1056" s="39"/>
      <c r="I1056" s="3"/>
      <c r="J1056" s="3"/>
    </row>
    <row r="1057" spans="1:10" s="2" customFormat="1" ht="24.75" customHeight="1" x14ac:dyDescent="0.25">
      <c r="A1057" s="3"/>
      <c r="B1057" s="39"/>
      <c r="I1057" s="3"/>
      <c r="J1057" s="3"/>
    </row>
    <row r="1058" spans="1:10" s="2" customFormat="1" ht="24.75" customHeight="1" x14ac:dyDescent="0.25">
      <c r="A1058" s="3"/>
      <c r="B1058" s="39"/>
      <c r="I1058" s="3"/>
      <c r="J1058" s="3"/>
    </row>
    <row r="1059" spans="1:10" s="2" customFormat="1" ht="24.75" customHeight="1" x14ac:dyDescent="0.25">
      <c r="A1059" s="3"/>
      <c r="B1059" s="39"/>
      <c r="I1059" s="3"/>
      <c r="J1059" s="3"/>
    </row>
    <row r="1060" spans="1:10" s="2" customFormat="1" ht="24.75" customHeight="1" x14ac:dyDescent="0.25">
      <c r="A1060" s="3"/>
      <c r="B1060" s="39"/>
      <c r="I1060" s="3"/>
      <c r="J1060" s="3"/>
    </row>
    <row r="1061" spans="1:10" s="2" customFormat="1" ht="24.75" customHeight="1" x14ac:dyDescent="0.25">
      <c r="A1061" s="3"/>
      <c r="B1061" s="39"/>
      <c r="I1061" s="3"/>
      <c r="J1061" s="3"/>
    </row>
    <row r="1062" spans="1:10" s="2" customFormat="1" ht="24.75" customHeight="1" x14ac:dyDescent="0.25">
      <c r="A1062" s="3"/>
      <c r="B1062" s="39"/>
      <c r="I1062" s="3"/>
      <c r="J1062" s="3"/>
    </row>
    <row r="1063" spans="1:10" s="2" customFormat="1" ht="24.75" customHeight="1" x14ac:dyDescent="0.25">
      <c r="A1063" s="3"/>
      <c r="B1063" s="39"/>
      <c r="I1063" s="3"/>
      <c r="J1063" s="3"/>
    </row>
    <row r="1064" spans="1:10" s="2" customFormat="1" ht="24.75" customHeight="1" x14ac:dyDescent="0.25">
      <c r="A1064" s="3"/>
      <c r="B1064" s="39"/>
      <c r="I1064" s="3"/>
      <c r="J1064" s="3"/>
    </row>
    <row r="1065" spans="1:10" s="2" customFormat="1" ht="24.75" customHeight="1" x14ac:dyDescent="0.25">
      <c r="A1065" s="3"/>
      <c r="B1065" s="39"/>
      <c r="I1065" s="3"/>
      <c r="J1065" s="3"/>
    </row>
    <row r="1066" spans="1:10" s="2" customFormat="1" ht="24.75" customHeight="1" x14ac:dyDescent="0.25">
      <c r="A1066" s="3"/>
      <c r="B1066" s="39"/>
      <c r="I1066" s="3"/>
      <c r="J1066" s="3"/>
    </row>
    <row r="1067" spans="1:10" s="2" customFormat="1" ht="24.75" customHeight="1" x14ac:dyDescent="0.25">
      <c r="A1067" s="3"/>
      <c r="B1067" s="39"/>
      <c r="I1067" s="3"/>
      <c r="J1067" s="3"/>
    </row>
    <row r="1068" spans="1:10" s="2" customFormat="1" ht="24.75" customHeight="1" x14ac:dyDescent="0.25">
      <c r="A1068" s="3"/>
      <c r="B1068" s="39"/>
      <c r="I1068" s="3"/>
      <c r="J1068" s="3"/>
    </row>
    <row r="1069" spans="1:10" s="2" customFormat="1" ht="24.75" customHeight="1" x14ac:dyDescent="0.25">
      <c r="A1069" s="3"/>
      <c r="B1069" s="39"/>
      <c r="I1069" s="3"/>
      <c r="J1069" s="3"/>
    </row>
    <row r="1070" spans="1:10" s="2" customFormat="1" ht="24.75" customHeight="1" x14ac:dyDescent="0.25">
      <c r="A1070" s="3"/>
      <c r="B1070" s="39"/>
      <c r="I1070" s="3"/>
      <c r="J1070" s="3"/>
    </row>
    <row r="1071" spans="1:10" s="2" customFormat="1" ht="24.75" customHeight="1" x14ac:dyDescent="0.25">
      <c r="A1071" s="3"/>
      <c r="B1071" s="39"/>
      <c r="I1071" s="3"/>
      <c r="J1071" s="3"/>
    </row>
    <row r="1072" spans="1:10" s="2" customFormat="1" ht="24.75" customHeight="1" x14ac:dyDescent="0.25">
      <c r="A1072" s="3"/>
      <c r="B1072" s="39"/>
      <c r="I1072" s="3"/>
      <c r="J1072" s="3"/>
    </row>
    <row r="1073" spans="1:10" s="2" customFormat="1" ht="24.75" customHeight="1" x14ac:dyDescent="0.25">
      <c r="A1073" s="3"/>
      <c r="B1073" s="39"/>
      <c r="I1073" s="3"/>
      <c r="J1073" s="3"/>
    </row>
    <row r="1074" spans="1:10" s="2" customFormat="1" ht="24.75" customHeight="1" x14ac:dyDescent="0.25">
      <c r="A1074" s="3"/>
      <c r="B1074" s="39"/>
      <c r="I1074" s="3"/>
      <c r="J1074" s="3"/>
    </row>
    <row r="1075" spans="1:10" s="2" customFormat="1" ht="24.75" customHeight="1" x14ac:dyDescent="0.25">
      <c r="A1075" s="3"/>
      <c r="B1075" s="39"/>
      <c r="I1075" s="3"/>
      <c r="J1075" s="3"/>
    </row>
    <row r="1076" spans="1:10" s="2" customFormat="1" ht="24.75" customHeight="1" x14ac:dyDescent="0.25">
      <c r="A1076" s="3"/>
      <c r="B1076" s="39"/>
      <c r="I1076" s="3"/>
      <c r="J1076" s="3"/>
    </row>
    <row r="1077" spans="1:10" s="2" customFormat="1" ht="24.75" customHeight="1" x14ac:dyDescent="0.25">
      <c r="A1077" s="3"/>
      <c r="B1077" s="39"/>
      <c r="I1077" s="3"/>
      <c r="J1077" s="3"/>
    </row>
    <row r="1078" spans="1:10" s="2" customFormat="1" ht="24.75" customHeight="1" x14ac:dyDescent="0.25">
      <c r="A1078" s="3"/>
      <c r="B1078" s="39"/>
      <c r="I1078" s="3"/>
      <c r="J1078" s="3"/>
    </row>
    <row r="1079" spans="1:10" s="2" customFormat="1" ht="24.75" customHeight="1" x14ac:dyDescent="0.25">
      <c r="A1079" s="3"/>
      <c r="B1079" s="39"/>
      <c r="I1079" s="3"/>
      <c r="J1079" s="3"/>
    </row>
    <row r="1080" spans="1:10" s="2" customFormat="1" ht="24.75" customHeight="1" x14ac:dyDescent="0.25">
      <c r="A1080" s="3"/>
      <c r="B1080" s="39"/>
      <c r="I1080" s="3"/>
      <c r="J1080" s="3"/>
    </row>
    <row r="1081" spans="1:10" s="2" customFormat="1" ht="24.75" customHeight="1" x14ac:dyDescent="0.25">
      <c r="A1081" s="3"/>
      <c r="B1081" s="39"/>
      <c r="I1081" s="3"/>
      <c r="J1081" s="3"/>
    </row>
    <row r="1082" spans="1:10" s="2" customFormat="1" ht="24.75" customHeight="1" x14ac:dyDescent="0.25">
      <c r="A1082" s="3"/>
      <c r="B1082" s="39"/>
      <c r="I1082" s="3"/>
      <c r="J1082" s="3"/>
    </row>
    <row r="1083" spans="1:10" s="2" customFormat="1" ht="24.75" customHeight="1" x14ac:dyDescent="0.25">
      <c r="A1083" s="3"/>
      <c r="B1083" s="39"/>
      <c r="I1083" s="3"/>
      <c r="J1083" s="3"/>
    </row>
    <row r="1084" spans="1:10" s="2" customFormat="1" ht="24.75" customHeight="1" x14ac:dyDescent="0.25">
      <c r="A1084" s="3"/>
      <c r="B1084" s="39"/>
      <c r="I1084" s="3"/>
      <c r="J1084" s="3"/>
    </row>
    <row r="1085" spans="1:10" s="2" customFormat="1" ht="24.75" customHeight="1" x14ac:dyDescent="0.25">
      <c r="A1085" s="3"/>
      <c r="B1085" s="39"/>
      <c r="I1085" s="3"/>
      <c r="J1085" s="3"/>
    </row>
    <row r="1086" spans="1:10" s="2" customFormat="1" ht="24.75" customHeight="1" x14ac:dyDescent="0.25">
      <c r="A1086" s="3"/>
      <c r="B1086" s="39"/>
      <c r="I1086" s="3"/>
      <c r="J1086" s="3"/>
    </row>
    <row r="1087" spans="1:10" s="2" customFormat="1" ht="24.75" customHeight="1" x14ac:dyDescent="0.25">
      <c r="A1087" s="3"/>
      <c r="B1087" s="39"/>
      <c r="I1087" s="3"/>
      <c r="J1087" s="3"/>
    </row>
    <row r="1088" spans="1:10" s="2" customFormat="1" ht="24.75" customHeight="1" x14ac:dyDescent="0.25">
      <c r="A1088" s="3"/>
      <c r="B1088" s="39"/>
      <c r="I1088" s="3"/>
      <c r="J1088" s="3"/>
    </row>
    <row r="1089" spans="1:10" s="2" customFormat="1" ht="24.75" customHeight="1" x14ac:dyDescent="0.25">
      <c r="A1089" s="3"/>
      <c r="B1089" s="39"/>
      <c r="I1089" s="3"/>
      <c r="J1089" s="3"/>
    </row>
    <row r="1090" spans="1:10" s="2" customFormat="1" ht="24.75" customHeight="1" x14ac:dyDescent="0.25">
      <c r="A1090" s="3"/>
      <c r="B1090" s="39"/>
      <c r="I1090" s="3"/>
      <c r="J1090" s="3"/>
    </row>
    <row r="1091" spans="1:10" s="2" customFormat="1" ht="24.75" customHeight="1" x14ac:dyDescent="0.25">
      <c r="A1091" s="3"/>
      <c r="B1091" s="39"/>
      <c r="I1091" s="3"/>
      <c r="J1091" s="3"/>
    </row>
    <row r="1092" spans="1:10" s="2" customFormat="1" ht="24.75" customHeight="1" x14ac:dyDescent="0.25">
      <c r="A1092" s="3"/>
      <c r="B1092" s="39"/>
      <c r="I1092" s="3"/>
      <c r="J1092" s="3"/>
    </row>
    <row r="1093" spans="1:10" s="2" customFormat="1" ht="24.75" customHeight="1" x14ac:dyDescent="0.25">
      <c r="A1093" s="3"/>
      <c r="B1093" s="39"/>
      <c r="I1093" s="3"/>
      <c r="J1093" s="3"/>
    </row>
    <row r="1094" spans="1:10" s="2" customFormat="1" ht="24.75" customHeight="1" x14ac:dyDescent="0.25">
      <c r="A1094" s="3"/>
      <c r="B1094" s="39"/>
      <c r="I1094" s="3"/>
      <c r="J1094" s="3"/>
    </row>
    <row r="1095" spans="1:10" s="2" customFormat="1" ht="24.75" customHeight="1" x14ac:dyDescent="0.25">
      <c r="A1095" s="3"/>
      <c r="B1095" s="39"/>
      <c r="I1095" s="3"/>
      <c r="J1095" s="3"/>
    </row>
    <row r="1096" spans="1:10" s="2" customFormat="1" ht="24.75" customHeight="1" x14ac:dyDescent="0.25">
      <c r="A1096" s="3"/>
      <c r="B1096" s="39"/>
      <c r="I1096" s="3"/>
      <c r="J1096" s="3"/>
    </row>
    <row r="1097" spans="1:10" s="2" customFormat="1" ht="24.75" customHeight="1" x14ac:dyDescent="0.25">
      <c r="A1097" s="3"/>
      <c r="B1097" s="39"/>
      <c r="I1097" s="3"/>
      <c r="J1097" s="3"/>
    </row>
    <row r="1098" spans="1:10" s="2" customFormat="1" ht="24.75" customHeight="1" x14ac:dyDescent="0.25">
      <c r="A1098" s="3"/>
      <c r="B1098" s="39"/>
      <c r="I1098" s="3"/>
      <c r="J1098" s="3"/>
    </row>
    <row r="1099" spans="1:10" s="2" customFormat="1" ht="24.75" customHeight="1" x14ac:dyDescent="0.25">
      <c r="A1099" s="3"/>
      <c r="B1099" s="39"/>
      <c r="I1099" s="3"/>
      <c r="J1099" s="3"/>
    </row>
    <row r="1100" spans="1:10" s="2" customFormat="1" ht="24.75" customHeight="1" x14ac:dyDescent="0.25">
      <c r="A1100" s="3"/>
      <c r="B1100" s="39"/>
      <c r="I1100" s="3"/>
      <c r="J1100" s="3"/>
    </row>
    <row r="1101" spans="1:10" s="2" customFormat="1" ht="24.75" customHeight="1" x14ac:dyDescent="0.25">
      <c r="A1101" s="3"/>
      <c r="B1101" s="39"/>
      <c r="I1101" s="3"/>
      <c r="J1101" s="3"/>
    </row>
    <row r="1102" spans="1:10" s="2" customFormat="1" ht="24.75" customHeight="1" x14ac:dyDescent="0.25">
      <c r="A1102" s="3"/>
      <c r="B1102" s="39"/>
      <c r="I1102" s="3"/>
      <c r="J1102" s="3"/>
    </row>
    <row r="1103" spans="1:10" s="2" customFormat="1" ht="24.75" customHeight="1" x14ac:dyDescent="0.25">
      <c r="A1103" s="3"/>
      <c r="B1103" s="39"/>
      <c r="I1103" s="3"/>
      <c r="J1103" s="3"/>
    </row>
    <row r="1104" spans="1:10" s="2" customFormat="1" ht="24.75" customHeight="1" x14ac:dyDescent="0.25">
      <c r="A1104" s="3"/>
      <c r="B1104" s="39"/>
      <c r="I1104" s="3"/>
      <c r="J1104" s="3"/>
    </row>
    <row r="1105" spans="1:10" s="2" customFormat="1" ht="24.75" customHeight="1" x14ac:dyDescent="0.25">
      <c r="A1105" s="3"/>
      <c r="B1105" s="39"/>
      <c r="I1105" s="3"/>
      <c r="J1105" s="3"/>
    </row>
    <row r="1106" spans="1:10" s="2" customFormat="1" ht="24.75" customHeight="1" x14ac:dyDescent="0.25">
      <c r="A1106" s="3"/>
      <c r="B1106" s="39"/>
      <c r="I1106" s="3"/>
      <c r="J1106" s="3"/>
    </row>
    <row r="1107" spans="1:10" s="2" customFormat="1" ht="24.75" customHeight="1" x14ac:dyDescent="0.25">
      <c r="A1107" s="3"/>
      <c r="B1107" s="39"/>
      <c r="I1107" s="3"/>
      <c r="J1107" s="3"/>
    </row>
    <row r="1108" spans="1:10" s="2" customFormat="1" ht="24.75" customHeight="1" x14ac:dyDescent="0.25">
      <c r="A1108" s="3"/>
      <c r="B1108" s="39"/>
      <c r="I1108" s="3"/>
      <c r="J1108" s="3"/>
    </row>
    <row r="1109" spans="1:10" s="2" customFormat="1" ht="24.75" customHeight="1" x14ac:dyDescent="0.25">
      <c r="A1109" s="3"/>
      <c r="B1109" s="39"/>
      <c r="I1109" s="3"/>
      <c r="J1109" s="3"/>
    </row>
    <row r="1110" spans="1:10" s="2" customFormat="1" ht="24.75" customHeight="1" x14ac:dyDescent="0.25">
      <c r="A1110" s="3"/>
      <c r="B1110" s="39"/>
      <c r="I1110" s="3"/>
      <c r="J1110" s="3"/>
    </row>
    <row r="1111" spans="1:10" s="2" customFormat="1" ht="24.75" customHeight="1" x14ac:dyDescent="0.25">
      <c r="A1111" s="3"/>
      <c r="B1111" s="39"/>
      <c r="I1111" s="3"/>
      <c r="J1111" s="3"/>
    </row>
    <row r="1112" spans="1:10" s="2" customFormat="1" ht="24.75" customHeight="1" x14ac:dyDescent="0.25">
      <c r="A1112" s="3"/>
      <c r="B1112" s="39"/>
      <c r="I1112" s="3"/>
      <c r="J1112" s="3"/>
    </row>
    <row r="1113" spans="1:10" s="2" customFormat="1" ht="24.75" customHeight="1" x14ac:dyDescent="0.25">
      <c r="A1113" s="3"/>
      <c r="B1113" s="39"/>
      <c r="I1113" s="3"/>
      <c r="J1113" s="3"/>
    </row>
    <row r="1114" spans="1:10" s="2" customFormat="1" ht="24.75" customHeight="1" x14ac:dyDescent="0.25">
      <c r="A1114" s="3"/>
      <c r="B1114" s="39"/>
      <c r="I1114" s="3"/>
      <c r="J1114" s="3"/>
    </row>
    <row r="1115" spans="1:10" s="2" customFormat="1" ht="24.75" customHeight="1" x14ac:dyDescent="0.25">
      <c r="A1115" s="3"/>
      <c r="B1115" s="39"/>
      <c r="I1115" s="3"/>
      <c r="J1115" s="3"/>
    </row>
    <row r="1116" spans="1:10" s="2" customFormat="1" ht="24.75" customHeight="1" x14ac:dyDescent="0.25">
      <c r="A1116" s="3"/>
      <c r="B1116" s="39"/>
      <c r="I1116" s="3"/>
      <c r="J1116" s="3"/>
    </row>
    <row r="1117" spans="1:10" s="2" customFormat="1" ht="24.75" customHeight="1" x14ac:dyDescent="0.25">
      <c r="A1117" s="3"/>
      <c r="B1117" s="39"/>
      <c r="I1117" s="3"/>
      <c r="J1117" s="3"/>
    </row>
    <row r="1118" spans="1:10" s="2" customFormat="1" ht="24.75" customHeight="1" x14ac:dyDescent="0.25">
      <c r="A1118" s="3"/>
      <c r="B1118" s="39"/>
      <c r="I1118" s="3"/>
      <c r="J1118" s="3"/>
    </row>
    <row r="1119" spans="1:10" s="2" customFormat="1" ht="24.75" customHeight="1" x14ac:dyDescent="0.25">
      <c r="A1119" s="3"/>
      <c r="B1119" s="39"/>
      <c r="I1119" s="3"/>
      <c r="J1119" s="3"/>
    </row>
    <row r="1120" spans="1:10" s="2" customFormat="1" ht="24.75" customHeight="1" x14ac:dyDescent="0.25">
      <c r="A1120" s="3"/>
      <c r="B1120" s="39"/>
      <c r="I1120" s="3"/>
      <c r="J1120" s="3"/>
    </row>
    <row r="1121" spans="1:10" s="2" customFormat="1" ht="24.75" customHeight="1" x14ac:dyDescent="0.25">
      <c r="A1121" s="3"/>
      <c r="B1121" s="39"/>
      <c r="I1121" s="3"/>
      <c r="J1121" s="3"/>
    </row>
    <row r="1122" spans="1:10" s="2" customFormat="1" ht="24.75" customHeight="1" x14ac:dyDescent="0.25">
      <c r="A1122" s="3"/>
      <c r="B1122" s="39"/>
      <c r="I1122" s="3"/>
      <c r="J1122" s="3"/>
    </row>
    <row r="1123" spans="1:10" s="2" customFormat="1" ht="24.75" customHeight="1" x14ac:dyDescent="0.25">
      <c r="A1123" s="3"/>
      <c r="B1123" s="39"/>
      <c r="I1123" s="3"/>
      <c r="J1123" s="3"/>
    </row>
    <row r="1124" spans="1:10" s="2" customFormat="1" ht="24.75" customHeight="1" x14ac:dyDescent="0.25">
      <c r="A1124" s="3"/>
      <c r="B1124" s="39"/>
      <c r="I1124" s="3"/>
      <c r="J1124" s="3"/>
    </row>
    <row r="1125" spans="1:10" s="2" customFormat="1" ht="24.75" customHeight="1" x14ac:dyDescent="0.25">
      <c r="A1125" s="3"/>
      <c r="B1125" s="39"/>
      <c r="I1125" s="3"/>
      <c r="J1125" s="3"/>
    </row>
    <row r="1126" spans="1:10" s="2" customFormat="1" ht="24.75" customHeight="1" x14ac:dyDescent="0.25">
      <c r="A1126" s="3"/>
      <c r="B1126" s="39"/>
      <c r="I1126" s="3"/>
      <c r="J1126" s="3"/>
    </row>
    <row r="1127" spans="1:10" s="2" customFormat="1" ht="24.75" customHeight="1" x14ac:dyDescent="0.25">
      <c r="A1127" s="3"/>
      <c r="B1127" s="39"/>
      <c r="I1127" s="3"/>
      <c r="J1127" s="3"/>
    </row>
    <row r="1128" spans="1:10" s="2" customFormat="1" ht="24.75" customHeight="1" x14ac:dyDescent="0.25">
      <c r="A1128" s="3"/>
      <c r="B1128" s="39"/>
      <c r="I1128" s="3"/>
      <c r="J1128" s="3"/>
    </row>
    <row r="1129" spans="1:10" s="2" customFormat="1" ht="24.75" customHeight="1" x14ac:dyDescent="0.25">
      <c r="A1129" s="3"/>
      <c r="B1129" s="39"/>
      <c r="I1129" s="3"/>
      <c r="J1129" s="3"/>
    </row>
    <row r="1130" spans="1:10" s="2" customFormat="1" ht="24.75" customHeight="1" x14ac:dyDescent="0.25">
      <c r="A1130" s="3"/>
      <c r="B1130" s="39"/>
      <c r="I1130" s="3"/>
      <c r="J1130" s="3"/>
    </row>
    <row r="1131" spans="1:10" s="2" customFormat="1" ht="24.75" customHeight="1" x14ac:dyDescent="0.25">
      <c r="A1131" s="3"/>
      <c r="B1131" s="39"/>
      <c r="I1131" s="3"/>
      <c r="J1131" s="3"/>
    </row>
    <row r="1132" spans="1:10" s="2" customFormat="1" ht="24.75" customHeight="1" x14ac:dyDescent="0.25">
      <c r="A1132" s="3"/>
      <c r="B1132" s="39"/>
      <c r="I1132" s="3"/>
      <c r="J1132" s="3"/>
    </row>
    <row r="1133" spans="1:10" s="2" customFormat="1" ht="24.75" customHeight="1" x14ac:dyDescent="0.25">
      <c r="A1133" s="3"/>
      <c r="B1133" s="39"/>
      <c r="I1133" s="3"/>
      <c r="J1133" s="3"/>
    </row>
    <row r="1134" spans="1:10" s="2" customFormat="1" ht="24.75" customHeight="1" x14ac:dyDescent="0.25">
      <c r="A1134" s="3"/>
      <c r="B1134" s="39"/>
      <c r="I1134" s="3"/>
      <c r="J1134" s="3"/>
    </row>
    <row r="1135" spans="1:10" s="2" customFormat="1" ht="24.75" customHeight="1" x14ac:dyDescent="0.25">
      <c r="A1135" s="3"/>
      <c r="B1135" s="39"/>
      <c r="I1135" s="3"/>
      <c r="J1135" s="3"/>
    </row>
    <row r="1136" spans="1:10" s="2" customFormat="1" ht="24.75" customHeight="1" x14ac:dyDescent="0.25">
      <c r="A1136" s="3"/>
      <c r="B1136" s="39"/>
      <c r="I1136" s="3"/>
      <c r="J1136" s="3"/>
    </row>
    <row r="1137" spans="1:10" s="2" customFormat="1" ht="24.75" customHeight="1" x14ac:dyDescent="0.25">
      <c r="A1137" s="3"/>
      <c r="B1137" s="39"/>
      <c r="I1137" s="3"/>
      <c r="J1137" s="3"/>
    </row>
    <row r="1138" spans="1:10" s="2" customFormat="1" ht="24.75" customHeight="1" x14ac:dyDescent="0.25">
      <c r="A1138" s="3"/>
      <c r="B1138" s="39"/>
      <c r="I1138" s="3"/>
      <c r="J1138" s="3"/>
    </row>
    <row r="1139" spans="1:10" s="2" customFormat="1" ht="24.75" customHeight="1" x14ac:dyDescent="0.25">
      <c r="A1139" s="3"/>
      <c r="B1139" s="39"/>
      <c r="I1139" s="3"/>
      <c r="J1139" s="3"/>
    </row>
    <row r="1140" spans="1:10" s="2" customFormat="1" ht="24.75" customHeight="1" x14ac:dyDescent="0.25">
      <c r="A1140" s="3"/>
      <c r="B1140" s="39"/>
      <c r="I1140" s="3"/>
      <c r="J1140" s="3"/>
    </row>
    <row r="1141" spans="1:10" s="2" customFormat="1" ht="24.75" customHeight="1" x14ac:dyDescent="0.25">
      <c r="A1141" s="3"/>
      <c r="B1141" s="39"/>
      <c r="I1141" s="3"/>
      <c r="J1141" s="3"/>
    </row>
    <row r="1142" spans="1:10" s="2" customFormat="1" ht="24.75" customHeight="1" x14ac:dyDescent="0.25">
      <c r="A1142" s="3"/>
      <c r="B1142" s="39"/>
      <c r="I1142" s="3"/>
      <c r="J1142" s="3"/>
    </row>
    <row r="1143" spans="1:10" s="2" customFormat="1" ht="24.75" customHeight="1" x14ac:dyDescent="0.25">
      <c r="A1143" s="3"/>
      <c r="B1143" s="39"/>
      <c r="I1143" s="3"/>
      <c r="J1143" s="3"/>
    </row>
    <row r="1144" spans="1:10" s="2" customFormat="1" ht="24.75" customHeight="1" x14ac:dyDescent="0.25">
      <c r="A1144" s="3"/>
      <c r="B1144" s="39"/>
      <c r="I1144" s="3"/>
      <c r="J1144" s="3"/>
    </row>
    <row r="1145" spans="1:10" s="2" customFormat="1" ht="24.75" customHeight="1" x14ac:dyDescent="0.25">
      <c r="A1145" s="3"/>
      <c r="B1145" s="39"/>
      <c r="I1145" s="3"/>
      <c r="J1145" s="3"/>
    </row>
    <row r="1146" spans="1:10" s="2" customFormat="1" ht="24.75" customHeight="1" x14ac:dyDescent="0.25">
      <c r="A1146" s="3"/>
      <c r="B1146" s="39"/>
      <c r="I1146" s="3"/>
      <c r="J1146" s="3"/>
    </row>
    <row r="1147" spans="1:10" s="2" customFormat="1" ht="24.75" customHeight="1" x14ac:dyDescent="0.25">
      <c r="A1147" s="3"/>
      <c r="B1147" s="39"/>
      <c r="I1147" s="3"/>
      <c r="J1147" s="3"/>
    </row>
    <row r="1148" spans="1:10" s="2" customFormat="1" ht="24.75" customHeight="1" x14ac:dyDescent="0.25">
      <c r="A1148" s="3"/>
      <c r="B1148" s="39"/>
      <c r="I1148" s="3"/>
      <c r="J1148" s="3"/>
    </row>
    <row r="1149" spans="1:10" s="2" customFormat="1" ht="24.75" customHeight="1" x14ac:dyDescent="0.25">
      <c r="A1149" s="3"/>
      <c r="B1149" s="39"/>
      <c r="I1149" s="3"/>
      <c r="J1149" s="3"/>
    </row>
    <row r="1150" spans="1:10" s="2" customFormat="1" ht="24.75" customHeight="1" x14ac:dyDescent="0.25">
      <c r="A1150" s="3"/>
      <c r="B1150" s="39"/>
      <c r="I1150" s="3"/>
      <c r="J1150" s="3"/>
    </row>
    <row r="1151" spans="1:10" s="2" customFormat="1" ht="24.75" customHeight="1" x14ac:dyDescent="0.25">
      <c r="A1151" s="3"/>
      <c r="B1151" s="39"/>
      <c r="I1151" s="3"/>
      <c r="J1151" s="3"/>
    </row>
    <row r="1152" spans="1:10" s="2" customFormat="1" ht="24.75" customHeight="1" x14ac:dyDescent="0.25">
      <c r="A1152" s="3"/>
      <c r="B1152" s="39"/>
      <c r="I1152" s="3"/>
      <c r="J1152" s="3"/>
    </row>
    <row r="1153" spans="1:10" s="2" customFormat="1" ht="24.75" customHeight="1" x14ac:dyDescent="0.25">
      <c r="A1153" s="3"/>
      <c r="B1153" s="39"/>
      <c r="I1153" s="3"/>
      <c r="J1153" s="3"/>
    </row>
    <row r="1154" spans="1:10" s="2" customFormat="1" ht="24.75" customHeight="1" x14ac:dyDescent="0.25">
      <c r="A1154" s="3"/>
      <c r="B1154" s="39"/>
      <c r="I1154" s="3"/>
      <c r="J1154" s="3"/>
    </row>
    <row r="1155" spans="1:10" s="2" customFormat="1" ht="24.75" customHeight="1" x14ac:dyDescent="0.25">
      <c r="A1155" s="3"/>
      <c r="B1155" s="39"/>
      <c r="I1155" s="3"/>
      <c r="J1155" s="3"/>
    </row>
    <row r="1156" spans="1:10" s="2" customFormat="1" ht="24.75" customHeight="1" x14ac:dyDescent="0.25">
      <c r="A1156" s="3"/>
      <c r="B1156" s="39"/>
      <c r="I1156" s="3"/>
      <c r="J1156" s="3"/>
    </row>
    <row r="1157" spans="1:10" s="2" customFormat="1" ht="24.75" customHeight="1" x14ac:dyDescent="0.25">
      <c r="A1157" s="3"/>
      <c r="B1157" s="39"/>
      <c r="I1157" s="3"/>
      <c r="J1157" s="3"/>
    </row>
    <row r="1158" spans="1:10" s="2" customFormat="1" ht="24.75" customHeight="1" x14ac:dyDescent="0.25">
      <c r="A1158" s="3"/>
      <c r="B1158" s="39"/>
      <c r="I1158" s="3"/>
      <c r="J1158" s="3"/>
    </row>
    <row r="1159" spans="1:10" s="2" customFormat="1" ht="24.75" customHeight="1" x14ac:dyDescent="0.25">
      <c r="A1159" s="3"/>
      <c r="B1159" s="39"/>
      <c r="I1159" s="3"/>
      <c r="J1159" s="3"/>
    </row>
    <row r="1160" spans="1:10" s="2" customFormat="1" ht="24.75" customHeight="1" x14ac:dyDescent="0.25">
      <c r="A1160" s="3"/>
      <c r="B1160" s="39"/>
      <c r="I1160" s="3"/>
      <c r="J1160" s="3"/>
    </row>
    <row r="1161" spans="1:10" s="2" customFormat="1" ht="24.75" customHeight="1" x14ac:dyDescent="0.25">
      <c r="A1161" s="3"/>
      <c r="B1161" s="39"/>
      <c r="I1161" s="3"/>
      <c r="J1161" s="3"/>
    </row>
    <row r="1162" spans="1:10" s="2" customFormat="1" ht="24.75" customHeight="1" x14ac:dyDescent="0.25">
      <c r="A1162" s="3"/>
      <c r="B1162" s="39"/>
      <c r="I1162" s="3"/>
      <c r="J1162" s="3"/>
    </row>
    <row r="1163" spans="1:10" s="2" customFormat="1" ht="24.75" customHeight="1" x14ac:dyDescent="0.25">
      <c r="A1163" s="3"/>
      <c r="B1163" s="39"/>
      <c r="I1163" s="3"/>
      <c r="J1163" s="3"/>
    </row>
    <row r="1164" spans="1:10" s="2" customFormat="1" ht="24.75" customHeight="1" x14ac:dyDescent="0.25">
      <c r="A1164" s="3"/>
      <c r="B1164" s="39"/>
      <c r="I1164" s="3"/>
      <c r="J1164" s="3"/>
    </row>
    <row r="1165" spans="1:10" s="2" customFormat="1" ht="24.75" customHeight="1" x14ac:dyDescent="0.25">
      <c r="A1165" s="3"/>
      <c r="B1165" s="39"/>
      <c r="I1165" s="3"/>
      <c r="J1165" s="3"/>
    </row>
    <row r="1166" spans="1:10" s="2" customFormat="1" ht="24.75" customHeight="1" x14ac:dyDescent="0.25">
      <c r="A1166" s="3"/>
      <c r="B1166" s="39"/>
      <c r="I1166" s="3"/>
      <c r="J1166" s="3"/>
    </row>
    <row r="1167" spans="1:10" s="2" customFormat="1" ht="24.75" customHeight="1" x14ac:dyDescent="0.25">
      <c r="A1167" s="3"/>
      <c r="B1167" s="39"/>
      <c r="I1167" s="3"/>
      <c r="J1167" s="3"/>
    </row>
    <row r="1168" spans="1:10" s="2" customFormat="1" ht="24.75" customHeight="1" x14ac:dyDescent="0.25">
      <c r="A1168" s="3"/>
      <c r="B1168" s="39"/>
      <c r="I1168" s="3"/>
      <c r="J1168" s="3"/>
    </row>
    <row r="1169" spans="1:10" s="2" customFormat="1" ht="24.75" customHeight="1" x14ac:dyDescent="0.25">
      <c r="A1169" s="3"/>
      <c r="B1169" s="39"/>
      <c r="I1169" s="3"/>
      <c r="J1169" s="3"/>
    </row>
    <row r="1170" spans="1:10" s="2" customFormat="1" ht="24.75" customHeight="1" x14ac:dyDescent="0.25">
      <c r="A1170" s="3"/>
      <c r="B1170" s="39"/>
      <c r="I1170" s="3"/>
      <c r="J1170" s="3"/>
    </row>
    <row r="1171" spans="1:10" s="2" customFormat="1" ht="24.75" customHeight="1" x14ac:dyDescent="0.25">
      <c r="A1171" s="3"/>
      <c r="B1171" s="39"/>
      <c r="I1171" s="3"/>
      <c r="J1171" s="3"/>
    </row>
    <row r="1172" spans="1:10" s="2" customFormat="1" ht="24.75" customHeight="1" x14ac:dyDescent="0.25">
      <c r="A1172" s="3"/>
      <c r="B1172" s="39"/>
      <c r="I1172" s="3"/>
      <c r="J1172" s="3"/>
    </row>
    <row r="1173" spans="1:10" s="2" customFormat="1" ht="24.75" customHeight="1" x14ac:dyDescent="0.25">
      <c r="A1173" s="3"/>
      <c r="B1173" s="39"/>
      <c r="I1173" s="3"/>
      <c r="J1173" s="3"/>
    </row>
    <row r="1174" spans="1:10" s="2" customFormat="1" ht="24.75" customHeight="1" x14ac:dyDescent="0.25">
      <c r="A1174" s="3"/>
      <c r="B1174" s="39"/>
      <c r="I1174" s="3"/>
      <c r="J1174" s="3"/>
    </row>
    <row r="1175" spans="1:10" s="2" customFormat="1" ht="24.75" customHeight="1" x14ac:dyDescent="0.25">
      <c r="A1175" s="3"/>
      <c r="B1175" s="39"/>
      <c r="I1175" s="3"/>
      <c r="J1175" s="3"/>
    </row>
    <row r="1176" spans="1:10" s="2" customFormat="1" ht="24.75" customHeight="1" x14ac:dyDescent="0.25">
      <c r="A1176" s="3"/>
      <c r="B1176" s="39"/>
      <c r="I1176" s="3"/>
      <c r="J1176" s="3"/>
    </row>
    <row r="1177" spans="1:10" s="2" customFormat="1" ht="24.75" customHeight="1" x14ac:dyDescent="0.25">
      <c r="A1177" s="3"/>
      <c r="B1177" s="39"/>
      <c r="I1177" s="3"/>
      <c r="J1177" s="3"/>
    </row>
    <row r="1178" spans="1:10" s="2" customFormat="1" ht="24.75" customHeight="1" x14ac:dyDescent="0.25">
      <c r="A1178" s="3"/>
      <c r="B1178" s="39"/>
      <c r="I1178" s="3"/>
      <c r="J1178" s="3"/>
    </row>
    <row r="1179" spans="1:10" s="2" customFormat="1" ht="24.75" customHeight="1" x14ac:dyDescent="0.25">
      <c r="A1179" s="3"/>
      <c r="B1179" s="39"/>
      <c r="I1179" s="3"/>
      <c r="J1179" s="3"/>
    </row>
    <row r="1180" spans="1:10" s="2" customFormat="1" ht="24.75" customHeight="1" x14ac:dyDescent="0.25">
      <c r="A1180" s="3"/>
      <c r="B1180" s="39"/>
      <c r="I1180" s="3"/>
      <c r="J1180" s="3"/>
    </row>
    <row r="1181" spans="1:10" s="2" customFormat="1" ht="24.75" customHeight="1" x14ac:dyDescent="0.25">
      <c r="A1181" s="3"/>
      <c r="B1181" s="39"/>
      <c r="I1181" s="3"/>
      <c r="J1181" s="3"/>
    </row>
    <row r="1182" spans="1:10" s="2" customFormat="1" ht="24.75" customHeight="1" x14ac:dyDescent="0.25">
      <c r="A1182" s="3"/>
      <c r="B1182" s="39"/>
      <c r="I1182" s="3"/>
      <c r="J1182" s="3"/>
    </row>
    <row r="1183" spans="1:10" s="2" customFormat="1" ht="24.75" customHeight="1" x14ac:dyDescent="0.25">
      <c r="A1183" s="3"/>
      <c r="B1183" s="39"/>
      <c r="I1183" s="3"/>
      <c r="J1183" s="3"/>
    </row>
    <row r="1184" spans="1:10" s="2" customFormat="1" ht="24.75" customHeight="1" x14ac:dyDescent="0.25">
      <c r="A1184" s="3"/>
      <c r="B1184" s="39"/>
      <c r="I1184" s="3"/>
      <c r="J1184" s="3"/>
    </row>
    <row r="1185" spans="1:10" s="2" customFormat="1" ht="24.75" customHeight="1" x14ac:dyDescent="0.25">
      <c r="A1185" s="3"/>
      <c r="B1185" s="39"/>
      <c r="I1185" s="3"/>
      <c r="J1185" s="3"/>
    </row>
    <row r="1186" spans="1:10" s="2" customFormat="1" ht="24.75" customHeight="1" x14ac:dyDescent="0.25">
      <c r="A1186" s="3"/>
      <c r="B1186" s="39"/>
      <c r="I1186" s="3"/>
      <c r="J1186" s="3"/>
    </row>
    <row r="1187" spans="1:10" s="2" customFormat="1" ht="24.75" customHeight="1" x14ac:dyDescent="0.25">
      <c r="A1187" s="3"/>
      <c r="B1187" s="39"/>
      <c r="I1187" s="3"/>
      <c r="J1187" s="3"/>
    </row>
    <row r="1188" spans="1:10" s="2" customFormat="1" ht="24.75" customHeight="1" x14ac:dyDescent="0.25">
      <c r="A1188" s="3"/>
      <c r="B1188" s="39"/>
      <c r="I1188" s="3"/>
      <c r="J1188" s="3"/>
    </row>
    <row r="1189" spans="1:10" s="2" customFormat="1" ht="24.75" customHeight="1" x14ac:dyDescent="0.25">
      <c r="A1189" s="3"/>
      <c r="B1189" s="39"/>
      <c r="I1189" s="3"/>
      <c r="J1189" s="3"/>
    </row>
    <row r="1190" spans="1:10" s="2" customFormat="1" ht="24.75" customHeight="1" x14ac:dyDescent="0.25">
      <c r="A1190" s="3"/>
      <c r="B1190" s="39"/>
      <c r="I1190" s="3"/>
      <c r="J1190" s="3"/>
    </row>
    <row r="1191" spans="1:10" s="2" customFormat="1" ht="24.75" customHeight="1" x14ac:dyDescent="0.25">
      <c r="A1191" s="3"/>
      <c r="B1191" s="39"/>
      <c r="I1191" s="3"/>
      <c r="J1191" s="3"/>
    </row>
    <row r="1192" spans="1:10" s="2" customFormat="1" ht="24.75" customHeight="1" x14ac:dyDescent="0.25">
      <c r="A1192" s="3"/>
      <c r="B1192" s="39"/>
      <c r="I1192" s="3"/>
      <c r="J1192" s="3"/>
    </row>
    <row r="1193" spans="1:10" s="2" customFormat="1" ht="24.75" customHeight="1" x14ac:dyDescent="0.25">
      <c r="A1193" s="3"/>
      <c r="B1193" s="39"/>
      <c r="I1193" s="3"/>
      <c r="J1193" s="3"/>
    </row>
    <row r="1194" spans="1:10" s="2" customFormat="1" ht="24.75" customHeight="1" x14ac:dyDescent="0.25">
      <c r="A1194" s="3"/>
      <c r="B1194" s="39"/>
      <c r="I1194" s="3"/>
      <c r="J1194" s="3"/>
    </row>
    <row r="1195" spans="1:10" s="2" customFormat="1" ht="24.75" customHeight="1" x14ac:dyDescent="0.25">
      <c r="A1195" s="3"/>
      <c r="B1195" s="39"/>
      <c r="I1195" s="3"/>
      <c r="J1195" s="3"/>
    </row>
    <row r="1196" spans="1:10" s="2" customFormat="1" ht="24.75" customHeight="1" x14ac:dyDescent="0.25">
      <c r="A1196" s="3"/>
      <c r="B1196" s="39"/>
      <c r="I1196" s="3"/>
      <c r="J1196" s="3"/>
    </row>
    <row r="1197" spans="1:10" s="2" customFormat="1" ht="24.75" customHeight="1" x14ac:dyDescent="0.25">
      <c r="A1197" s="3"/>
      <c r="B1197" s="39"/>
      <c r="I1197" s="3"/>
      <c r="J1197" s="3"/>
    </row>
    <row r="1198" spans="1:10" s="2" customFormat="1" ht="24.75" customHeight="1" x14ac:dyDescent="0.25">
      <c r="A1198" s="3"/>
      <c r="B1198" s="39"/>
      <c r="I1198" s="3"/>
      <c r="J1198" s="3"/>
    </row>
    <row r="1199" spans="1:10" s="2" customFormat="1" ht="24.75" customHeight="1" x14ac:dyDescent="0.25">
      <c r="A1199" s="3"/>
      <c r="B1199" s="39"/>
      <c r="I1199" s="3"/>
      <c r="J1199" s="3"/>
    </row>
    <row r="1200" spans="1:10" s="2" customFormat="1" ht="24.75" customHeight="1" x14ac:dyDescent="0.25">
      <c r="A1200" s="3"/>
      <c r="B1200" s="39"/>
      <c r="I1200" s="3"/>
      <c r="J1200" s="3"/>
    </row>
    <row r="1201" spans="1:10" s="2" customFormat="1" ht="24.75" customHeight="1" x14ac:dyDescent="0.25">
      <c r="A1201" s="3"/>
      <c r="B1201" s="39"/>
      <c r="I1201" s="3"/>
      <c r="J1201" s="3"/>
    </row>
    <row r="1202" spans="1:10" s="2" customFormat="1" ht="24.75" customHeight="1" x14ac:dyDescent="0.25">
      <c r="A1202" s="3"/>
      <c r="B1202" s="39"/>
      <c r="I1202" s="3"/>
      <c r="J1202" s="3"/>
    </row>
    <row r="1203" spans="1:10" s="2" customFormat="1" ht="24.75" customHeight="1" x14ac:dyDescent="0.25">
      <c r="A1203" s="3"/>
      <c r="B1203" s="39"/>
      <c r="I1203" s="3"/>
      <c r="J1203" s="3"/>
    </row>
    <row r="1204" spans="1:10" s="2" customFormat="1" ht="24.75" customHeight="1" x14ac:dyDescent="0.25">
      <c r="A1204" s="3"/>
      <c r="B1204" s="39"/>
      <c r="I1204" s="3"/>
      <c r="J1204" s="3"/>
    </row>
    <row r="1205" spans="1:10" s="2" customFormat="1" ht="24.75" customHeight="1" x14ac:dyDescent="0.25">
      <c r="A1205" s="3"/>
      <c r="B1205" s="39"/>
      <c r="I1205" s="3"/>
      <c r="J1205" s="3"/>
    </row>
    <row r="1206" spans="1:10" s="2" customFormat="1" ht="24.75" customHeight="1" x14ac:dyDescent="0.25">
      <c r="A1206" s="3"/>
      <c r="B1206" s="39"/>
      <c r="I1206" s="3"/>
      <c r="J1206" s="3"/>
    </row>
    <row r="1207" spans="1:10" s="2" customFormat="1" ht="24.75" customHeight="1" x14ac:dyDescent="0.25">
      <c r="A1207" s="3"/>
      <c r="B1207" s="39"/>
      <c r="I1207" s="3"/>
      <c r="J1207" s="3"/>
    </row>
    <row r="1208" spans="1:10" s="2" customFormat="1" ht="24.75" customHeight="1" x14ac:dyDescent="0.25">
      <c r="A1208" s="3"/>
      <c r="B1208" s="39"/>
      <c r="I1208" s="3"/>
      <c r="J1208" s="3"/>
    </row>
    <row r="1209" spans="1:10" s="2" customFormat="1" ht="24.75" customHeight="1" x14ac:dyDescent="0.25">
      <c r="A1209" s="3"/>
      <c r="B1209" s="39"/>
      <c r="I1209" s="3"/>
      <c r="J1209" s="3"/>
    </row>
    <row r="1210" spans="1:10" s="2" customFormat="1" ht="24.75" customHeight="1" x14ac:dyDescent="0.25">
      <c r="A1210" s="3"/>
      <c r="B1210" s="39"/>
      <c r="I1210" s="3"/>
      <c r="J1210" s="3"/>
    </row>
    <row r="1211" spans="1:10" s="2" customFormat="1" ht="24.75" customHeight="1" x14ac:dyDescent="0.25">
      <c r="A1211" s="3"/>
      <c r="B1211" s="39"/>
      <c r="I1211" s="3"/>
      <c r="J1211" s="3"/>
    </row>
    <row r="1212" spans="1:10" s="2" customFormat="1" ht="24.75" customHeight="1" x14ac:dyDescent="0.25">
      <c r="A1212" s="3"/>
      <c r="B1212" s="39"/>
      <c r="I1212" s="3"/>
      <c r="J1212" s="3"/>
    </row>
    <row r="1213" spans="1:10" s="2" customFormat="1" ht="24.75" customHeight="1" x14ac:dyDescent="0.25">
      <c r="A1213" s="3"/>
      <c r="B1213" s="39"/>
      <c r="I1213" s="3"/>
      <c r="J1213" s="3"/>
    </row>
    <row r="1214" spans="1:10" s="2" customFormat="1" ht="24.75" customHeight="1" x14ac:dyDescent="0.25">
      <c r="A1214" s="3"/>
      <c r="B1214" s="39"/>
      <c r="I1214" s="3"/>
      <c r="J1214" s="3"/>
    </row>
    <row r="1215" spans="1:10" s="2" customFormat="1" ht="24.75" customHeight="1" x14ac:dyDescent="0.25">
      <c r="A1215" s="3"/>
      <c r="B1215" s="39"/>
      <c r="I1215" s="3"/>
      <c r="J1215" s="3"/>
    </row>
  </sheetData>
  <mergeCells count="250">
    <mergeCell ref="A725:A731"/>
    <mergeCell ref="B725:B731"/>
    <mergeCell ref="A732:A738"/>
    <mergeCell ref="B732:B738"/>
    <mergeCell ref="A739:A745"/>
    <mergeCell ref="B739:B745"/>
    <mergeCell ref="A746:A752"/>
    <mergeCell ref="B746:B752"/>
    <mergeCell ref="A753:A759"/>
    <mergeCell ref="B753:B759"/>
    <mergeCell ref="B163:B169"/>
    <mergeCell ref="B170:B176"/>
    <mergeCell ref="A177:A190"/>
    <mergeCell ref="B177:B183"/>
    <mergeCell ref="B184:B190"/>
    <mergeCell ref="A191:A204"/>
    <mergeCell ref="B191:B197"/>
    <mergeCell ref="B198:B204"/>
    <mergeCell ref="A205:A218"/>
    <mergeCell ref="B205:B211"/>
    <mergeCell ref="B212:B218"/>
    <mergeCell ref="I7:K7"/>
    <mergeCell ref="I8:I10"/>
    <mergeCell ref="J8:J10"/>
    <mergeCell ref="K8:K10"/>
    <mergeCell ref="A12:A19"/>
    <mergeCell ref="B12:B19"/>
    <mergeCell ref="B20:F20"/>
    <mergeCell ref="A21:A63"/>
    <mergeCell ref="B21:B28"/>
    <mergeCell ref="B29:B35"/>
    <mergeCell ref="B36:B42"/>
    <mergeCell ref="B43:B49"/>
    <mergeCell ref="B50:B56"/>
    <mergeCell ref="B57:B63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  <mergeCell ref="G7:G10"/>
    <mergeCell ref="H7:H10"/>
    <mergeCell ref="A64:A70"/>
    <mergeCell ref="B64:B70"/>
    <mergeCell ref="B71:F71"/>
    <mergeCell ref="A72:A85"/>
    <mergeCell ref="B72:B78"/>
    <mergeCell ref="B79:B85"/>
    <mergeCell ref="A86:A92"/>
    <mergeCell ref="B86:B92"/>
    <mergeCell ref="A93:A99"/>
    <mergeCell ref="B93:B99"/>
    <mergeCell ref="A100:A106"/>
    <mergeCell ref="B100:B106"/>
    <mergeCell ref="A107:A113"/>
    <mergeCell ref="B107:B113"/>
    <mergeCell ref="A114:A120"/>
    <mergeCell ref="B114:B120"/>
    <mergeCell ref="A121:A127"/>
    <mergeCell ref="B121:B127"/>
    <mergeCell ref="A128:A134"/>
    <mergeCell ref="B128:B134"/>
    <mergeCell ref="A135:A141"/>
    <mergeCell ref="B135:B141"/>
    <mergeCell ref="A142:A148"/>
    <mergeCell ref="B142:B148"/>
    <mergeCell ref="A149:A155"/>
    <mergeCell ref="B149:B155"/>
    <mergeCell ref="A156:A162"/>
    <mergeCell ref="B156:B162"/>
    <mergeCell ref="A163:A176"/>
    <mergeCell ref="A219:A239"/>
    <mergeCell ref="B219:B225"/>
    <mergeCell ref="B226:B232"/>
    <mergeCell ref="B233:B239"/>
    <mergeCell ref="A240:A253"/>
    <mergeCell ref="B240:B246"/>
    <mergeCell ref="B247:B253"/>
    <mergeCell ref="A254:A260"/>
    <mergeCell ref="B254:B260"/>
    <mergeCell ref="A261:A267"/>
    <mergeCell ref="B261:B267"/>
    <mergeCell ref="A268:A274"/>
    <mergeCell ref="B268:B274"/>
    <mergeCell ref="A275:A281"/>
    <mergeCell ref="B275:B281"/>
    <mergeCell ref="A282:A288"/>
    <mergeCell ref="B282:B288"/>
    <mergeCell ref="A289:A302"/>
    <mergeCell ref="B289:B295"/>
    <mergeCell ref="B296:B302"/>
    <mergeCell ref="A303:A316"/>
    <mergeCell ref="B303:B309"/>
    <mergeCell ref="B310:B316"/>
    <mergeCell ref="A317:A323"/>
    <mergeCell ref="B317:B323"/>
    <mergeCell ref="A324:A330"/>
    <mergeCell ref="B324:B330"/>
    <mergeCell ref="A331:A337"/>
    <mergeCell ref="B331:B337"/>
    <mergeCell ref="A338:A344"/>
    <mergeCell ref="B338:B344"/>
    <mergeCell ref="A345:A351"/>
    <mergeCell ref="B345:B351"/>
    <mergeCell ref="A352:A358"/>
    <mergeCell ref="B352:B358"/>
    <mergeCell ref="A359:A365"/>
    <mergeCell ref="B359:B365"/>
    <mergeCell ref="A366:A372"/>
    <mergeCell ref="B366:B372"/>
    <mergeCell ref="A373:A379"/>
    <mergeCell ref="B373:B379"/>
    <mergeCell ref="A380:A386"/>
    <mergeCell ref="B380:B386"/>
    <mergeCell ref="A387:A393"/>
    <mergeCell ref="B387:B393"/>
    <mergeCell ref="A394:A400"/>
    <mergeCell ref="B394:B400"/>
    <mergeCell ref="A401:A407"/>
    <mergeCell ref="B401:B407"/>
    <mergeCell ref="A408:A414"/>
    <mergeCell ref="B408:B414"/>
    <mergeCell ref="A415:A421"/>
    <mergeCell ref="B415:B421"/>
    <mergeCell ref="A422:A428"/>
    <mergeCell ref="B422:B428"/>
    <mergeCell ref="A429:A435"/>
    <mergeCell ref="B429:B435"/>
    <mergeCell ref="A436:A442"/>
    <mergeCell ref="B436:B442"/>
    <mergeCell ref="A443:A449"/>
    <mergeCell ref="B443:B449"/>
    <mergeCell ref="A450:A456"/>
    <mergeCell ref="B450:B456"/>
    <mergeCell ref="A457:A463"/>
    <mergeCell ref="B457:B463"/>
    <mergeCell ref="A464:A470"/>
    <mergeCell ref="B464:B470"/>
    <mergeCell ref="A471:A477"/>
    <mergeCell ref="B471:B477"/>
    <mergeCell ref="A478:A484"/>
    <mergeCell ref="B478:B484"/>
    <mergeCell ref="A485:A491"/>
    <mergeCell ref="B485:B491"/>
    <mergeCell ref="A492:A498"/>
    <mergeCell ref="B492:B498"/>
    <mergeCell ref="A499:A505"/>
    <mergeCell ref="B499:B505"/>
    <mergeCell ref="A506:A512"/>
    <mergeCell ref="B506:B512"/>
    <mergeCell ref="A513:A519"/>
    <mergeCell ref="B513:B519"/>
    <mergeCell ref="A520:A526"/>
    <mergeCell ref="B520:B526"/>
    <mergeCell ref="A527:A533"/>
    <mergeCell ref="B527:B533"/>
    <mergeCell ref="A534:A540"/>
    <mergeCell ref="B534:B540"/>
    <mergeCell ref="A541:A547"/>
    <mergeCell ref="B541:B547"/>
    <mergeCell ref="A548:A554"/>
    <mergeCell ref="B548:B554"/>
    <mergeCell ref="A555:A561"/>
    <mergeCell ref="B555:B561"/>
    <mergeCell ref="A562:A568"/>
    <mergeCell ref="B562:B568"/>
    <mergeCell ref="A569:A575"/>
    <mergeCell ref="B569:B575"/>
    <mergeCell ref="A576:A582"/>
    <mergeCell ref="B576:B582"/>
    <mergeCell ref="A583:A589"/>
    <mergeCell ref="B583:B589"/>
    <mergeCell ref="A590:A596"/>
    <mergeCell ref="B590:B596"/>
    <mergeCell ref="A597:A603"/>
    <mergeCell ref="B597:B603"/>
    <mergeCell ref="A604:A610"/>
    <mergeCell ref="B604:B610"/>
    <mergeCell ref="A611:A617"/>
    <mergeCell ref="B611:B617"/>
    <mergeCell ref="A618:A624"/>
    <mergeCell ref="B618:B624"/>
    <mergeCell ref="A625:A631"/>
    <mergeCell ref="B625:B631"/>
    <mergeCell ref="A632:A638"/>
    <mergeCell ref="B632:B638"/>
    <mergeCell ref="A639:A645"/>
    <mergeCell ref="B639:B645"/>
    <mergeCell ref="A646:A652"/>
    <mergeCell ref="B646:B652"/>
    <mergeCell ref="A653:A659"/>
    <mergeCell ref="B653:B659"/>
    <mergeCell ref="A660:A696"/>
    <mergeCell ref="B660:B666"/>
    <mergeCell ref="B667:B674"/>
    <mergeCell ref="B675:B682"/>
    <mergeCell ref="B683:B689"/>
    <mergeCell ref="B690:B696"/>
    <mergeCell ref="A697:A717"/>
    <mergeCell ref="B697:B703"/>
    <mergeCell ref="B704:B710"/>
    <mergeCell ref="B711:B717"/>
    <mergeCell ref="A718:A724"/>
    <mergeCell ref="B718:B724"/>
    <mergeCell ref="A760:A766"/>
    <mergeCell ref="B760:B766"/>
    <mergeCell ref="A767:A773"/>
    <mergeCell ref="B767:B773"/>
    <mergeCell ref="A774:A780"/>
    <mergeCell ref="B774:B780"/>
    <mergeCell ref="A781:A787"/>
    <mergeCell ref="B781:B787"/>
    <mergeCell ref="A788:A794"/>
    <mergeCell ref="B788:B794"/>
    <mergeCell ref="A795:A801"/>
    <mergeCell ref="B795:B801"/>
    <mergeCell ref="A802:A829"/>
    <mergeCell ref="B802:B808"/>
    <mergeCell ref="B809:B815"/>
    <mergeCell ref="B816:B822"/>
    <mergeCell ref="B823:B829"/>
    <mergeCell ref="A830:A836"/>
    <mergeCell ref="B830:B836"/>
    <mergeCell ref="A837:A843"/>
    <mergeCell ref="B837:B843"/>
    <mergeCell ref="A844:A850"/>
    <mergeCell ref="B844:B850"/>
    <mergeCell ref="A851:A857"/>
    <mergeCell ref="B851:B857"/>
    <mergeCell ref="A858:A864"/>
    <mergeCell ref="B858:B864"/>
    <mergeCell ref="A865:A871"/>
    <mergeCell ref="B865:B871"/>
    <mergeCell ref="A872:A878"/>
    <mergeCell ref="B872:B878"/>
    <mergeCell ref="A879:A885"/>
    <mergeCell ref="B879:B885"/>
    <mergeCell ref="A886:A892"/>
    <mergeCell ref="B886:B892"/>
    <mergeCell ref="A893:A899"/>
    <mergeCell ref="B893:B899"/>
    <mergeCell ref="A900:A906"/>
    <mergeCell ref="B900:B906"/>
    <mergeCell ref="A907:A913"/>
    <mergeCell ref="B907:B9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0"/>
  <sheetViews>
    <sheetView tabSelected="1" zoomScale="70" zoomScaleNormal="70" workbookViewId="0">
      <selection sqref="A1:XFD1048576"/>
    </sheetView>
  </sheetViews>
  <sheetFormatPr defaultColWidth="19" defaultRowHeight="15.75" x14ac:dyDescent="0.25"/>
  <cols>
    <col min="1" max="1" width="39.140625" style="43" customWidth="1"/>
    <col min="2" max="2" width="21.5703125" style="43" customWidth="1"/>
    <col min="3" max="10" width="19" style="43"/>
    <col min="11" max="11" width="20.28515625" style="43" customWidth="1"/>
    <col min="12" max="16384" width="19" style="43"/>
  </cols>
  <sheetData>
    <row r="1" spans="1:13" x14ac:dyDescent="0.25">
      <c r="C1" s="44"/>
      <c r="D1" s="44"/>
      <c r="K1" s="45" t="s">
        <v>156</v>
      </c>
      <c r="L1" s="45"/>
      <c r="M1" s="45"/>
    </row>
    <row r="2" spans="1:13" x14ac:dyDescent="0.25">
      <c r="A2" s="235" t="s">
        <v>157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3" x14ac:dyDescent="0.25">
      <c r="A3" s="235" t="s">
        <v>158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3" x14ac:dyDescent="0.25">
      <c r="A4" s="237"/>
      <c r="B4" s="237"/>
      <c r="C4" s="237"/>
      <c r="D4" s="237"/>
      <c r="E4" s="237"/>
      <c r="F4" s="237"/>
    </row>
    <row r="5" spans="1:13" x14ac:dyDescent="0.25">
      <c r="A5" s="46"/>
      <c r="B5" s="46"/>
      <c r="C5" s="46"/>
      <c r="D5" s="46"/>
      <c r="E5" s="46"/>
      <c r="F5" s="46"/>
      <c r="I5" s="47"/>
      <c r="J5" s="47"/>
      <c r="K5" s="47" t="s">
        <v>3</v>
      </c>
    </row>
    <row r="6" spans="1:13" x14ac:dyDescent="0.25">
      <c r="A6" s="229" t="s">
        <v>4</v>
      </c>
      <c r="B6" s="229" t="s">
        <v>159</v>
      </c>
      <c r="C6" s="229" t="s">
        <v>160</v>
      </c>
      <c r="D6" s="229" t="s">
        <v>161</v>
      </c>
      <c r="E6" s="229" t="s">
        <v>162</v>
      </c>
      <c r="F6" s="229" t="s">
        <v>163</v>
      </c>
      <c r="G6" s="229" t="s">
        <v>164</v>
      </c>
      <c r="H6" s="229" t="s">
        <v>165</v>
      </c>
      <c r="I6" s="230" t="s">
        <v>166</v>
      </c>
      <c r="J6" s="230"/>
      <c r="K6" s="230"/>
    </row>
    <row r="7" spans="1:13" ht="47.25" x14ac:dyDescent="0.25">
      <c r="A7" s="229"/>
      <c r="B7" s="229"/>
      <c r="C7" s="229"/>
      <c r="D7" s="229"/>
      <c r="E7" s="229"/>
      <c r="F7" s="229"/>
      <c r="G7" s="229"/>
      <c r="H7" s="229"/>
      <c r="I7" s="48" t="s">
        <v>167</v>
      </c>
      <c r="J7" s="48" t="s">
        <v>168</v>
      </c>
      <c r="K7" s="48" t="s">
        <v>169</v>
      </c>
    </row>
    <row r="8" spans="1:13" x14ac:dyDescent="0.25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</row>
    <row r="9" spans="1:13" x14ac:dyDescent="0.25">
      <c r="A9" s="226" t="s">
        <v>170</v>
      </c>
      <c r="B9" s="231" t="s">
        <v>171</v>
      </c>
      <c r="C9" s="51" t="s">
        <v>172</v>
      </c>
      <c r="D9" s="52">
        <f>D10+D12+D14+D15</f>
        <v>138077.4</v>
      </c>
      <c r="E9" s="52">
        <f>E10+E12+E14+E15</f>
        <v>137867.4</v>
      </c>
      <c r="F9" s="52">
        <f>F10+F12+F14+F15</f>
        <v>137867.4</v>
      </c>
      <c r="G9" s="52">
        <f>G10+G12+G14+G15</f>
        <v>109593.1</v>
      </c>
      <c r="H9" s="52">
        <f>H10+H12+H14+H15</f>
        <v>109593.1</v>
      </c>
      <c r="I9" s="53">
        <f>G9/D9*100</f>
        <v>79.370773204014569</v>
      </c>
      <c r="J9" s="54">
        <f>G9/E9*100</f>
        <v>79.49167098240774</v>
      </c>
      <c r="K9" s="54">
        <f>G9/F9*100</f>
        <v>79.49167098240774</v>
      </c>
    </row>
    <row r="10" spans="1:13" ht="31.5" x14ac:dyDescent="0.25">
      <c r="A10" s="227"/>
      <c r="B10" s="232"/>
      <c r="C10" s="51" t="s">
        <v>19</v>
      </c>
      <c r="D10" s="52">
        <f>D18+D23+D30+D35</f>
        <v>42484.200000000004</v>
      </c>
      <c r="E10" s="52">
        <f>E18+E23+E30+E35</f>
        <v>42484.200000000004</v>
      </c>
      <c r="F10" s="52">
        <f>F18+F23+F30+F35</f>
        <v>42484.200000000004</v>
      </c>
      <c r="G10" s="52">
        <f>G18+G23+G30+G35</f>
        <v>26143.5</v>
      </c>
      <c r="H10" s="52">
        <f>H18+H23+H30+H35</f>
        <v>26143.5</v>
      </c>
      <c r="I10" s="53">
        <f>G10/D10*100</f>
        <v>61.53699492987981</v>
      </c>
      <c r="J10" s="54">
        <f>G10/E10*100</f>
        <v>61.53699492987981</v>
      </c>
      <c r="K10" s="54">
        <f>G10/F10*100</f>
        <v>61.53699492987981</v>
      </c>
    </row>
    <row r="11" spans="1:13" ht="60" x14ac:dyDescent="0.25">
      <c r="A11" s="227"/>
      <c r="B11" s="232"/>
      <c r="C11" s="29" t="s">
        <v>20</v>
      </c>
      <c r="D11" s="52">
        <f>D24</f>
        <v>1946.5</v>
      </c>
      <c r="E11" s="52">
        <f t="shared" ref="E11:H11" si="0">E24</f>
        <v>1946.5</v>
      </c>
      <c r="F11" s="52">
        <f t="shared" si="0"/>
        <v>1946.5</v>
      </c>
      <c r="G11" s="52">
        <f t="shared" si="0"/>
        <v>1698.7</v>
      </c>
      <c r="H11" s="52">
        <f t="shared" si="0"/>
        <v>1698.7</v>
      </c>
      <c r="I11" s="53">
        <f>G11/D11*100</f>
        <v>87.269458001541238</v>
      </c>
      <c r="J11" s="54">
        <f>G11/E11*100</f>
        <v>87.269458001541238</v>
      </c>
      <c r="K11" s="54">
        <f>G11/F11*100</f>
        <v>87.269458001541238</v>
      </c>
    </row>
    <row r="12" spans="1:13" ht="31.5" x14ac:dyDescent="0.25">
      <c r="A12" s="227"/>
      <c r="B12" s="232"/>
      <c r="C12" s="55" t="s">
        <v>173</v>
      </c>
      <c r="D12" s="52">
        <f>D19+D25</f>
        <v>95383.2</v>
      </c>
      <c r="E12" s="52">
        <f t="shared" ref="E12:H12" si="1">E19+E25</f>
        <v>95383.2</v>
      </c>
      <c r="F12" s="52">
        <f t="shared" si="1"/>
        <v>95383.2</v>
      </c>
      <c r="G12" s="52">
        <f t="shared" si="1"/>
        <v>83239.600000000006</v>
      </c>
      <c r="H12" s="52">
        <f t="shared" si="1"/>
        <v>83239.600000000006</v>
      </c>
      <c r="I12" s="53">
        <f>G12/D12*100</f>
        <v>87.268617534324704</v>
      </c>
      <c r="J12" s="54">
        <f>G12/E12*100</f>
        <v>87.268617534324704</v>
      </c>
      <c r="K12" s="54">
        <f>G12/F12*100</f>
        <v>87.268617534324704</v>
      </c>
    </row>
    <row r="13" spans="1:13" ht="75" x14ac:dyDescent="0.25">
      <c r="A13" s="227"/>
      <c r="B13" s="232"/>
      <c r="C13" s="29" t="s">
        <v>22</v>
      </c>
      <c r="D13" s="52">
        <f>D12</f>
        <v>95383.2</v>
      </c>
      <c r="E13" s="52">
        <f t="shared" ref="E13:H13" si="2">E12</f>
        <v>95383.2</v>
      </c>
      <c r="F13" s="52">
        <f t="shared" si="2"/>
        <v>95383.2</v>
      </c>
      <c r="G13" s="52">
        <f t="shared" si="2"/>
        <v>83239.600000000006</v>
      </c>
      <c r="H13" s="52">
        <f t="shared" si="2"/>
        <v>83239.600000000006</v>
      </c>
      <c r="I13" s="53">
        <f>G13/D13*100</f>
        <v>87.268617534324704</v>
      </c>
      <c r="J13" s="54">
        <f>G13/E13*100</f>
        <v>87.268617534324704</v>
      </c>
      <c r="K13" s="54">
        <f>G13/F13*100</f>
        <v>87.268617534324704</v>
      </c>
    </row>
    <row r="14" spans="1:13" ht="47.25" x14ac:dyDescent="0.25">
      <c r="A14" s="227"/>
      <c r="B14" s="232"/>
      <c r="C14" s="51" t="s">
        <v>23</v>
      </c>
      <c r="D14" s="52">
        <f>D20+D27+D32+D37</f>
        <v>0</v>
      </c>
      <c r="E14" s="52">
        <f t="shared" ref="E14:H14" si="3">E20+E27+E32+E37</f>
        <v>0</v>
      </c>
      <c r="F14" s="52">
        <f t="shared" si="3"/>
        <v>0</v>
      </c>
      <c r="G14" s="52">
        <f t="shared" si="3"/>
        <v>0</v>
      </c>
      <c r="H14" s="52">
        <f t="shared" si="3"/>
        <v>0</v>
      </c>
      <c r="I14" s="53">
        <v>0</v>
      </c>
      <c r="J14" s="54">
        <v>0</v>
      </c>
      <c r="K14" s="54">
        <v>0</v>
      </c>
    </row>
    <row r="15" spans="1:13" ht="117.75" customHeight="1" x14ac:dyDescent="0.25">
      <c r="A15" s="227"/>
      <c r="B15" s="233"/>
      <c r="C15" s="51" t="s">
        <v>24</v>
      </c>
      <c r="D15" s="52">
        <f>D21+D28+D33+D38</f>
        <v>210</v>
      </c>
      <c r="E15" s="52">
        <f>E21+E28+E33+E38</f>
        <v>0</v>
      </c>
      <c r="F15" s="52">
        <f>F21+F28+F33+F38</f>
        <v>0</v>
      </c>
      <c r="G15" s="52">
        <f>G21+G28+G33+G38</f>
        <v>210</v>
      </c>
      <c r="H15" s="52">
        <f>H21+H28+H33+H38</f>
        <v>210</v>
      </c>
      <c r="I15" s="53">
        <f>G15/D15*100</f>
        <v>100</v>
      </c>
      <c r="J15" s="54">
        <v>0</v>
      </c>
      <c r="K15" s="54">
        <v>0</v>
      </c>
    </row>
    <row r="16" spans="1:13" ht="27" customHeight="1" x14ac:dyDescent="0.25">
      <c r="A16" s="227"/>
      <c r="B16" s="234" t="s">
        <v>26</v>
      </c>
      <c r="C16" s="234"/>
      <c r="D16" s="234"/>
      <c r="E16" s="234"/>
      <c r="F16" s="234"/>
      <c r="G16" s="56"/>
      <c r="H16" s="56"/>
      <c r="I16" s="57"/>
      <c r="J16" s="57"/>
      <c r="K16" s="57"/>
    </row>
    <row r="17" spans="1:11" ht="15.75" customHeight="1" x14ac:dyDescent="0.25">
      <c r="A17" s="227"/>
      <c r="B17" s="226" t="s">
        <v>174</v>
      </c>
      <c r="C17" s="51" t="s">
        <v>172</v>
      </c>
      <c r="D17" s="52">
        <f>D18+D19+D20+D21</f>
        <v>1538.4</v>
      </c>
      <c r="E17" s="52">
        <f>E18+E19+E20+E21</f>
        <v>1538.4</v>
      </c>
      <c r="F17" s="52">
        <f>F18+F19+F20+F21</f>
        <v>1538.4</v>
      </c>
      <c r="G17" s="52">
        <f>G18+G19+G20+G21</f>
        <v>1538.4</v>
      </c>
      <c r="H17" s="52">
        <f>H18+H19+H20+H21</f>
        <v>1538.4</v>
      </c>
      <c r="I17" s="54">
        <f>H17/D17*100</f>
        <v>100</v>
      </c>
      <c r="J17" s="54">
        <f>G17/E17*100</f>
        <v>100</v>
      </c>
      <c r="K17" s="54">
        <f>G17/F17*100</f>
        <v>100</v>
      </c>
    </row>
    <row r="18" spans="1:11" ht="31.5" x14ac:dyDescent="0.25">
      <c r="A18" s="227"/>
      <c r="B18" s="227"/>
      <c r="C18" s="51" t="s">
        <v>19</v>
      </c>
      <c r="D18" s="52">
        <f t="shared" ref="D18:H21" si="4">D48+D439</f>
        <v>1538.4</v>
      </c>
      <c r="E18" s="52">
        <f t="shared" si="4"/>
        <v>1538.4</v>
      </c>
      <c r="F18" s="52">
        <f t="shared" si="4"/>
        <v>1538.4</v>
      </c>
      <c r="G18" s="52">
        <f t="shared" si="4"/>
        <v>1538.4</v>
      </c>
      <c r="H18" s="52">
        <f t="shared" si="4"/>
        <v>1538.4</v>
      </c>
      <c r="I18" s="54">
        <f t="shared" ref="I18" si="5">H18/D18*100</f>
        <v>100</v>
      </c>
      <c r="J18" s="54">
        <f t="shared" ref="J18" si="6">G18/E18*100</f>
        <v>100</v>
      </c>
      <c r="K18" s="54">
        <f t="shared" ref="K18" si="7">G18/F18*100</f>
        <v>100</v>
      </c>
    </row>
    <row r="19" spans="1:11" ht="31.5" x14ac:dyDescent="0.25">
      <c r="A19" s="227"/>
      <c r="B19" s="227"/>
      <c r="C19" s="55" t="s">
        <v>173</v>
      </c>
      <c r="D19" s="52">
        <f t="shared" si="4"/>
        <v>0</v>
      </c>
      <c r="E19" s="52">
        <f t="shared" si="4"/>
        <v>0</v>
      </c>
      <c r="F19" s="52">
        <f t="shared" si="4"/>
        <v>0</v>
      </c>
      <c r="G19" s="52">
        <f t="shared" si="4"/>
        <v>0</v>
      </c>
      <c r="H19" s="52">
        <f t="shared" si="4"/>
        <v>0</v>
      </c>
      <c r="I19" s="54">
        <v>0</v>
      </c>
      <c r="J19" s="54">
        <v>0</v>
      </c>
      <c r="K19" s="54">
        <v>0</v>
      </c>
    </row>
    <row r="20" spans="1:11" ht="47.25" x14ac:dyDescent="0.25">
      <c r="A20" s="227"/>
      <c r="B20" s="227"/>
      <c r="C20" s="51" t="s">
        <v>23</v>
      </c>
      <c r="D20" s="52">
        <f t="shared" si="4"/>
        <v>0</v>
      </c>
      <c r="E20" s="52">
        <f t="shared" si="4"/>
        <v>0</v>
      </c>
      <c r="F20" s="52">
        <f t="shared" si="4"/>
        <v>0</v>
      </c>
      <c r="G20" s="52">
        <f t="shared" si="4"/>
        <v>0</v>
      </c>
      <c r="H20" s="52">
        <f t="shared" si="4"/>
        <v>0</v>
      </c>
      <c r="I20" s="54">
        <v>0</v>
      </c>
      <c r="J20" s="54">
        <v>0</v>
      </c>
      <c r="K20" s="54">
        <v>0</v>
      </c>
    </row>
    <row r="21" spans="1:11" ht="47.25" x14ac:dyDescent="0.25">
      <c r="A21" s="227"/>
      <c r="B21" s="228"/>
      <c r="C21" s="51" t="s">
        <v>24</v>
      </c>
      <c r="D21" s="52">
        <f t="shared" si="4"/>
        <v>0</v>
      </c>
      <c r="E21" s="52">
        <f t="shared" si="4"/>
        <v>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4">
        <v>0</v>
      </c>
      <c r="J21" s="54">
        <v>0</v>
      </c>
      <c r="K21" s="54">
        <v>0</v>
      </c>
    </row>
    <row r="22" spans="1:11" ht="15.75" customHeight="1" x14ac:dyDescent="0.25">
      <c r="A22" s="227"/>
      <c r="B22" s="226" t="s">
        <v>175</v>
      </c>
      <c r="C22" s="51" t="s">
        <v>172</v>
      </c>
      <c r="D22" s="52">
        <f>D23+D25+D27+D28</f>
        <v>136329</v>
      </c>
      <c r="E22" s="52">
        <f>E23+E25+E27+E28</f>
        <v>136329</v>
      </c>
      <c r="F22" s="52">
        <f>F23+F25+F27+F28</f>
        <v>136329</v>
      </c>
      <c r="G22" s="277">
        <f>G23+G25+G27+G28</f>
        <v>107844.70000000001</v>
      </c>
      <c r="H22" s="277">
        <f>H23+H25+H27+H28</f>
        <v>107844.70000000001</v>
      </c>
      <c r="I22" s="54">
        <f>G22/D22*100</f>
        <v>79.10620630973601</v>
      </c>
      <c r="J22" s="54">
        <f>G22/E22*100</f>
        <v>79.10620630973601</v>
      </c>
      <c r="K22" s="54">
        <f>G22/F22*100</f>
        <v>79.10620630973601</v>
      </c>
    </row>
    <row r="23" spans="1:11" ht="31.5" x14ac:dyDescent="0.25">
      <c r="A23" s="227"/>
      <c r="B23" s="227"/>
      <c r="C23" s="51" t="s">
        <v>19</v>
      </c>
      <c r="D23" s="52">
        <f>D53+D444</f>
        <v>40945.800000000003</v>
      </c>
      <c r="E23" s="52">
        <f>E53+E444</f>
        <v>40945.800000000003</v>
      </c>
      <c r="F23" s="52">
        <f>F53+F444</f>
        <v>40945.800000000003</v>
      </c>
      <c r="G23" s="277">
        <f>G53+G444</f>
        <v>24605.1</v>
      </c>
      <c r="H23" s="277">
        <f>H53+H444</f>
        <v>24605.1</v>
      </c>
      <c r="I23" s="54">
        <f t="shared" ref="I23:I38" si="8">G23/D23*100</f>
        <v>60.09187755520712</v>
      </c>
      <c r="J23" s="54">
        <f t="shared" ref="J23:J26" si="9">G23/E23*100</f>
        <v>60.09187755520712</v>
      </c>
      <c r="K23" s="54">
        <f t="shared" ref="K23:K26" si="10">G23/F23*100</f>
        <v>60.09187755520712</v>
      </c>
    </row>
    <row r="24" spans="1:11" ht="60" x14ac:dyDescent="0.25">
      <c r="A24" s="227"/>
      <c r="B24" s="227"/>
      <c r="C24" s="29" t="s">
        <v>20</v>
      </c>
      <c r="D24" s="52">
        <f>D54</f>
        <v>1946.5</v>
      </c>
      <c r="E24" s="52">
        <f t="shared" ref="E24:H25" si="11">E54</f>
        <v>1946.5</v>
      </c>
      <c r="F24" s="52">
        <f t="shared" si="11"/>
        <v>1946.5</v>
      </c>
      <c r="G24" s="52">
        <f t="shared" si="11"/>
        <v>1698.7</v>
      </c>
      <c r="H24" s="52">
        <f t="shared" si="11"/>
        <v>1698.7</v>
      </c>
      <c r="I24" s="54">
        <f t="shared" si="8"/>
        <v>87.269458001541238</v>
      </c>
      <c r="J24" s="54">
        <f t="shared" si="9"/>
        <v>87.269458001541238</v>
      </c>
      <c r="K24" s="54">
        <f t="shared" si="10"/>
        <v>87.269458001541238</v>
      </c>
    </row>
    <row r="25" spans="1:11" ht="31.5" x14ac:dyDescent="0.25">
      <c r="A25" s="227"/>
      <c r="B25" s="227"/>
      <c r="C25" s="55" t="s">
        <v>173</v>
      </c>
      <c r="D25" s="52">
        <f>D55</f>
        <v>95383.2</v>
      </c>
      <c r="E25" s="52">
        <f t="shared" si="11"/>
        <v>95383.2</v>
      </c>
      <c r="F25" s="52">
        <f t="shared" si="11"/>
        <v>95383.2</v>
      </c>
      <c r="G25" s="52">
        <f t="shared" si="11"/>
        <v>83239.600000000006</v>
      </c>
      <c r="H25" s="52">
        <f t="shared" si="11"/>
        <v>83239.600000000006</v>
      </c>
      <c r="I25" s="54">
        <f t="shared" si="8"/>
        <v>87.268617534324704</v>
      </c>
      <c r="J25" s="54">
        <f t="shared" si="9"/>
        <v>87.268617534324704</v>
      </c>
      <c r="K25" s="54">
        <f t="shared" si="10"/>
        <v>87.268617534324704</v>
      </c>
    </row>
    <row r="26" spans="1:11" ht="75" x14ac:dyDescent="0.25">
      <c r="A26" s="227"/>
      <c r="B26" s="227"/>
      <c r="C26" s="29" t="s">
        <v>22</v>
      </c>
      <c r="D26" s="52">
        <f>D25</f>
        <v>95383.2</v>
      </c>
      <c r="E26" s="52">
        <f t="shared" ref="E26:H26" si="12">E25</f>
        <v>95383.2</v>
      </c>
      <c r="F26" s="52">
        <f t="shared" si="12"/>
        <v>95383.2</v>
      </c>
      <c r="G26" s="52">
        <f t="shared" si="12"/>
        <v>83239.600000000006</v>
      </c>
      <c r="H26" s="52">
        <f t="shared" si="12"/>
        <v>83239.600000000006</v>
      </c>
      <c r="I26" s="54">
        <f t="shared" si="8"/>
        <v>87.268617534324704</v>
      </c>
      <c r="J26" s="54">
        <f t="shared" si="9"/>
        <v>87.268617534324704</v>
      </c>
      <c r="K26" s="54">
        <f t="shared" si="10"/>
        <v>87.268617534324704</v>
      </c>
    </row>
    <row r="27" spans="1:11" ht="47.25" x14ac:dyDescent="0.25">
      <c r="A27" s="227"/>
      <c r="B27" s="227"/>
      <c r="C27" s="51" t="s">
        <v>23</v>
      </c>
      <c r="D27" s="52">
        <f t="shared" ref="D27:H28" si="13">D79+D135+D231+D322+D358</f>
        <v>0</v>
      </c>
      <c r="E27" s="52">
        <f t="shared" si="13"/>
        <v>0</v>
      </c>
      <c r="F27" s="52">
        <f t="shared" si="13"/>
        <v>0</v>
      </c>
      <c r="G27" s="52">
        <f t="shared" si="13"/>
        <v>0</v>
      </c>
      <c r="H27" s="52">
        <f t="shared" si="13"/>
        <v>0</v>
      </c>
      <c r="I27" s="54">
        <v>0</v>
      </c>
      <c r="J27" s="54">
        <v>0</v>
      </c>
      <c r="K27" s="54">
        <v>0</v>
      </c>
    </row>
    <row r="28" spans="1:11" ht="47.25" x14ac:dyDescent="0.25">
      <c r="A28" s="227"/>
      <c r="B28" s="228"/>
      <c r="C28" s="51" t="s">
        <v>24</v>
      </c>
      <c r="D28" s="52">
        <f t="shared" si="13"/>
        <v>0</v>
      </c>
      <c r="E28" s="52">
        <f t="shared" si="13"/>
        <v>0</v>
      </c>
      <c r="F28" s="52">
        <f t="shared" si="13"/>
        <v>0</v>
      </c>
      <c r="G28" s="52">
        <f t="shared" si="13"/>
        <v>0</v>
      </c>
      <c r="H28" s="52">
        <f t="shared" si="13"/>
        <v>0</v>
      </c>
      <c r="I28" s="54">
        <v>0</v>
      </c>
      <c r="J28" s="54">
        <v>0</v>
      </c>
      <c r="K28" s="54">
        <v>0</v>
      </c>
    </row>
    <row r="29" spans="1:11" ht="15.75" customHeight="1" x14ac:dyDescent="0.25">
      <c r="A29" s="227"/>
      <c r="B29" s="226" t="s">
        <v>176</v>
      </c>
      <c r="C29" s="51" t="s">
        <v>172</v>
      </c>
      <c r="D29" s="52">
        <f>D30+D31+D32+D33</f>
        <v>0</v>
      </c>
      <c r="E29" s="52">
        <f>E30+E31+E32+E33</f>
        <v>0</v>
      </c>
      <c r="F29" s="52">
        <f>F30+F31+F32+F33</f>
        <v>0</v>
      </c>
      <c r="G29" s="52">
        <f>G30+G31+G32+G33</f>
        <v>0</v>
      </c>
      <c r="H29" s="52">
        <f>H30+H31+H32+H33</f>
        <v>0</v>
      </c>
      <c r="I29" s="54">
        <v>0</v>
      </c>
      <c r="J29" s="54">
        <v>0</v>
      </c>
      <c r="K29" s="54">
        <v>0</v>
      </c>
    </row>
    <row r="30" spans="1:11" ht="31.5" x14ac:dyDescent="0.25">
      <c r="A30" s="227"/>
      <c r="B30" s="227"/>
      <c r="C30" s="51" t="s">
        <v>19</v>
      </c>
      <c r="D30" s="52">
        <f t="shared" ref="D30:H33" si="14">D60+D449</f>
        <v>0</v>
      </c>
      <c r="E30" s="52">
        <f t="shared" si="14"/>
        <v>0</v>
      </c>
      <c r="F30" s="52">
        <f t="shared" si="14"/>
        <v>0</v>
      </c>
      <c r="G30" s="52">
        <f t="shared" si="14"/>
        <v>0</v>
      </c>
      <c r="H30" s="52">
        <f t="shared" si="14"/>
        <v>0</v>
      </c>
      <c r="I30" s="54">
        <v>0</v>
      </c>
      <c r="J30" s="54">
        <v>0</v>
      </c>
      <c r="K30" s="54">
        <v>0</v>
      </c>
    </row>
    <row r="31" spans="1:11" ht="31.5" x14ac:dyDescent="0.25">
      <c r="A31" s="227"/>
      <c r="B31" s="227"/>
      <c r="C31" s="55" t="s">
        <v>173</v>
      </c>
      <c r="D31" s="52">
        <f t="shared" si="14"/>
        <v>0</v>
      </c>
      <c r="E31" s="52">
        <f t="shared" si="14"/>
        <v>0</v>
      </c>
      <c r="F31" s="52">
        <f t="shared" si="14"/>
        <v>0</v>
      </c>
      <c r="G31" s="52">
        <f t="shared" si="14"/>
        <v>0</v>
      </c>
      <c r="H31" s="52">
        <f t="shared" si="14"/>
        <v>0</v>
      </c>
      <c r="I31" s="54">
        <v>0</v>
      </c>
      <c r="J31" s="54">
        <v>0</v>
      </c>
      <c r="K31" s="54">
        <v>0</v>
      </c>
    </row>
    <row r="32" spans="1:11" ht="47.25" x14ac:dyDescent="0.25">
      <c r="A32" s="227"/>
      <c r="B32" s="227"/>
      <c r="C32" s="51" t="s">
        <v>23</v>
      </c>
      <c r="D32" s="52">
        <f t="shared" si="14"/>
        <v>0</v>
      </c>
      <c r="E32" s="52">
        <f t="shared" si="14"/>
        <v>0</v>
      </c>
      <c r="F32" s="52">
        <f t="shared" si="14"/>
        <v>0</v>
      </c>
      <c r="G32" s="52">
        <f t="shared" si="14"/>
        <v>0</v>
      </c>
      <c r="H32" s="52">
        <f t="shared" si="14"/>
        <v>0</v>
      </c>
      <c r="I32" s="54">
        <v>0</v>
      </c>
      <c r="J32" s="54">
        <v>0</v>
      </c>
      <c r="K32" s="54">
        <v>0</v>
      </c>
    </row>
    <row r="33" spans="1:11" ht="47.25" x14ac:dyDescent="0.25">
      <c r="A33" s="227"/>
      <c r="B33" s="228"/>
      <c r="C33" s="51" t="s">
        <v>24</v>
      </c>
      <c r="D33" s="52">
        <f t="shared" si="14"/>
        <v>0</v>
      </c>
      <c r="E33" s="52">
        <f t="shared" si="14"/>
        <v>0</v>
      </c>
      <c r="F33" s="52">
        <f t="shared" si="14"/>
        <v>0</v>
      </c>
      <c r="G33" s="52">
        <f t="shared" si="14"/>
        <v>0</v>
      </c>
      <c r="H33" s="52">
        <f t="shared" si="14"/>
        <v>0</v>
      </c>
      <c r="I33" s="54">
        <v>0</v>
      </c>
      <c r="J33" s="54">
        <v>0</v>
      </c>
      <c r="K33" s="54">
        <v>0</v>
      </c>
    </row>
    <row r="34" spans="1:11" ht="15.75" customHeight="1" x14ac:dyDescent="0.25">
      <c r="A34" s="227"/>
      <c r="B34" s="226" t="s">
        <v>177</v>
      </c>
      <c r="C34" s="51" t="s">
        <v>172</v>
      </c>
      <c r="D34" s="52">
        <f>D35+D36+D37+D38</f>
        <v>210</v>
      </c>
      <c r="E34" s="52">
        <f>E35+E36+E37+E38</f>
        <v>0</v>
      </c>
      <c r="F34" s="52">
        <f>F35+F36+F37+F38</f>
        <v>0</v>
      </c>
      <c r="G34" s="52">
        <f>G35+G36+G37+G38</f>
        <v>210</v>
      </c>
      <c r="H34" s="52">
        <f>H35+H36+H37+H38</f>
        <v>210</v>
      </c>
      <c r="I34" s="54">
        <f t="shared" si="8"/>
        <v>100</v>
      </c>
      <c r="J34" s="54">
        <v>0</v>
      </c>
      <c r="K34" s="54">
        <v>0</v>
      </c>
    </row>
    <row r="35" spans="1:11" ht="31.5" x14ac:dyDescent="0.25">
      <c r="A35" s="227"/>
      <c r="B35" s="227"/>
      <c r="C35" s="51" t="s">
        <v>19</v>
      </c>
      <c r="D35" s="52">
        <f>D65</f>
        <v>0</v>
      </c>
      <c r="E35" s="52">
        <f>E65</f>
        <v>0</v>
      </c>
      <c r="F35" s="52">
        <f>F65</f>
        <v>0</v>
      </c>
      <c r="G35" s="52">
        <f>G65</f>
        <v>0</v>
      </c>
      <c r="H35" s="52">
        <f>H65</f>
        <v>0</v>
      </c>
      <c r="I35" s="54">
        <v>0</v>
      </c>
      <c r="J35" s="54">
        <v>0</v>
      </c>
      <c r="K35" s="54">
        <v>0</v>
      </c>
    </row>
    <row r="36" spans="1:11" ht="31.5" x14ac:dyDescent="0.25">
      <c r="A36" s="227"/>
      <c r="B36" s="227"/>
      <c r="C36" s="55" t="s">
        <v>173</v>
      </c>
      <c r="D36" s="52">
        <f t="shared" ref="D36:H38" si="15">D66</f>
        <v>0</v>
      </c>
      <c r="E36" s="52">
        <f t="shared" si="15"/>
        <v>0</v>
      </c>
      <c r="F36" s="52">
        <f t="shared" si="15"/>
        <v>0</v>
      </c>
      <c r="G36" s="52">
        <f t="shared" si="15"/>
        <v>0</v>
      </c>
      <c r="H36" s="52">
        <f t="shared" si="15"/>
        <v>0</v>
      </c>
      <c r="I36" s="54">
        <v>0</v>
      </c>
      <c r="J36" s="54">
        <v>0</v>
      </c>
      <c r="K36" s="54">
        <v>0</v>
      </c>
    </row>
    <row r="37" spans="1:11" ht="47.25" x14ac:dyDescent="0.25">
      <c r="A37" s="227"/>
      <c r="B37" s="227"/>
      <c r="C37" s="51" t="s">
        <v>23</v>
      </c>
      <c r="D37" s="52">
        <f t="shared" si="15"/>
        <v>0</v>
      </c>
      <c r="E37" s="52">
        <f t="shared" si="15"/>
        <v>0</v>
      </c>
      <c r="F37" s="52">
        <f t="shared" si="15"/>
        <v>0</v>
      </c>
      <c r="G37" s="52">
        <f t="shared" si="15"/>
        <v>0</v>
      </c>
      <c r="H37" s="52">
        <f t="shared" si="15"/>
        <v>0</v>
      </c>
      <c r="I37" s="54">
        <v>0</v>
      </c>
      <c r="J37" s="54">
        <v>0</v>
      </c>
      <c r="K37" s="54">
        <v>0</v>
      </c>
    </row>
    <row r="38" spans="1:11" ht="47.25" x14ac:dyDescent="0.25">
      <c r="A38" s="228"/>
      <c r="B38" s="228"/>
      <c r="C38" s="51" t="s">
        <v>24</v>
      </c>
      <c r="D38" s="52">
        <f t="shared" si="15"/>
        <v>210</v>
      </c>
      <c r="E38" s="52">
        <f t="shared" si="15"/>
        <v>0</v>
      </c>
      <c r="F38" s="52">
        <f t="shared" si="15"/>
        <v>0</v>
      </c>
      <c r="G38" s="52">
        <f t="shared" si="15"/>
        <v>210</v>
      </c>
      <c r="H38" s="52">
        <f t="shared" si="15"/>
        <v>210</v>
      </c>
      <c r="I38" s="54">
        <f t="shared" si="8"/>
        <v>100</v>
      </c>
      <c r="J38" s="54">
        <v>0</v>
      </c>
      <c r="K38" s="54">
        <v>0</v>
      </c>
    </row>
    <row r="39" spans="1:11" ht="15.75" customHeight="1" x14ac:dyDescent="0.25">
      <c r="A39" s="226" t="s">
        <v>178</v>
      </c>
      <c r="B39" s="226" t="s">
        <v>179</v>
      </c>
      <c r="C39" s="51" t="s">
        <v>172</v>
      </c>
      <c r="D39" s="52">
        <f>D40+D42+D44+D45</f>
        <v>118957.9</v>
      </c>
      <c r="E39" s="52">
        <f>E40+E42+E44+E45</f>
        <v>118747.9</v>
      </c>
      <c r="F39" s="52">
        <f>F40+F42+F44+F45</f>
        <v>118747.9</v>
      </c>
      <c r="G39" s="52">
        <f>G40+G42+G44+G45</f>
        <v>90473.600000000006</v>
      </c>
      <c r="H39" s="52">
        <f>H40+H42+H44+H45</f>
        <v>90473.600000000006</v>
      </c>
      <c r="I39" s="54">
        <f>H39/D39*100</f>
        <v>76.055142197365626</v>
      </c>
      <c r="J39" s="54">
        <f>G39/E39*100</f>
        <v>76.189642090512763</v>
      </c>
      <c r="K39" s="54">
        <f>G39/F39*100</f>
        <v>76.189642090512763</v>
      </c>
    </row>
    <row r="40" spans="1:11" ht="31.5" x14ac:dyDescent="0.25">
      <c r="A40" s="227"/>
      <c r="B40" s="227"/>
      <c r="C40" s="51" t="s">
        <v>19</v>
      </c>
      <c r="D40" s="52">
        <f>D48+D53+D60+D65</f>
        <v>23364.7</v>
      </c>
      <c r="E40" s="52">
        <f>E48+E53+E60+E65</f>
        <v>23364.7</v>
      </c>
      <c r="F40" s="52">
        <f>F48+F53+F60+F65</f>
        <v>23364.7</v>
      </c>
      <c r="G40" s="52">
        <f>G48+G53+G60+G65</f>
        <v>7024</v>
      </c>
      <c r="H40" s="52">
        <f>H48+H53+H60+H65</f>
        <v>7024</v>
      </c>
      <c r="I40" s="54">
        <f t="shared" ref="I40:I41" si="16">H40/D40*100</f>
        <v>30.062444628007206</v>
      </c>
      <c r="J40" s="54">
        <f t="shared" ref="J40:J41" si="17">G40/E40*100</f>
        <v>30.062444628007206</v>
      </c>
      <c r="K40" s="54">
        <f t="shared" ref="K40:K41" si="18">G40/F40*100</f>
        <v>30.062444628007206</v>
      </c>
    </row>
    <row r="41" spans="1:11" ht="60" x14ac:dyDescent="0.25">
      <c r="A41" s="227"/>
      <c r="B41" s="227"/>
      <c r="C41" s="29" t="s">
        <v>20</v>
      </c>
      <c r="D41" s="52">
        <f>D54</f>
        <v>1946.5</v>
      </c>
      <c r="E41" s="52">
        <f t="shared" ref="E41:H41" si="19">E54</f>
        <v>1946.5</v>
      </c>
      <c r="F41" s="52">
        <f t="shared" si="19"/>
        <v>1946.5</v>
      </c>
      <c r="G41" s="52">
        <f t="shared" si="19"/>
        <v>1698.7</v>
      </c>
      <c r="H41" s="52">
        <f t="shared" si="19"/>
        <v>1698.7</v>
      </c>
      <c r="I41" s="54">
        <f t="shared" si="16"/>
        <v>87.269458001541238</v>
      </c>
      <c r="J41" s="54">
        <f t="shared" si="17"/>
        <v>87.269458001541238</v>
      </c>
      <c r="K41" s="54">
        <f t="shared" si="18"/>
        <v>87.269458001541238</v>
      </c>
    </row>
    <row r="42" spans="1:11" ht="31.5" x14ac:dyDescent="0.25">
      <c r="A42" s="227"/>
      <c r="B42" s="227"/>
      <c r="C42" s="55" t="s">
        <v>173</v>
      </c>
      <c r="D42" s="52">
        <f>D49+D55+D61+D66</f>
        <v>95383.2</v>
      </c>
      <c r="E42" s="52">
        <f>E49+E55+E61+E66</f>
        <v>95383.2</v>
      </c>
      <c r="F42" s="52">
        <f>F49+F55+F61+F66</f>
        <v>95383.2</v>
      </c>
      <c r="G42" s="52">
        <f>G49+G55+G61+G66</f>
        <v>83239.600000000006</v>
      </c>
      <c r="H42" s="52">
        <f>H49+H55+H61+H66</f>
        <v>83239.600000000006</v>
      </c>
      <c r="I42" s="54">
        <f>G42/D40:D42*100</f>
        <v>87.268617534324704</v>
      </c>
      <c r="J42" s="54">
        <f>G42/E42*100</f>
        <v>87.268617534324704</v>
      </c>
      <c r="K42" s="54">
        <f>G42/F40:F42*100</f>
        <v>87.268617534324704</v>
      </c>
    </row>
    <row r="43" spans="1:11" ht="75" x14ac:dyDescent="0.25">
      <c r="A43" s="227"/>
      <c r="B43" s="227"/>
      <c r="C43" s="29" t="s">
        <v>22</v>
      </c>
      <c r="D43" s="52">
        <f>D56</f>
        <v>95383.2</v>
      </c>
      <c r="E43" s="52">
        <f t="shared" ref="E43:H43" si="20">E56</f>
        <v>95383.2</v>
      </c>
      <c r="F43" s="52">
        <f t="shared" si="20"/>
        <v>95383.2</v>
      </c>
      <c r="G43" s="52">
        <f t="shared" si="20"/>
        <v>83239.600000000006</v>
      </c>
      <c r="H43" s="52">
        <f t="shared" si="20"/>
        <v>83239.600000000006</v>
      </c>
      <c r="I43" s="54">
        <f>G43/D41:D43*100</f>
        <v>87.268617534324704</v>
      </c>
      <c r="J43" s="54">
        <f>G43/E43*100</f>
        <v>87.268617534324704</v>
      </c>
      <c r="K43" s="54">
        <f>G43/F41:F43*100</f>
        <v>87.268617534324704</v>
      </c>
    </row>
    <row r="44" spans="1:11" ht="47.25" x14ac:dyDescent="0.25">
      <c r="A44" s="227"/>
      <c r="B44" s="227"/>
      <c r="C44" s="51" t="s">
        <v>23</v>
      </c>
      <c r="D44" s="52">
        <f t="shared" ref="D44:H45" si="21">D50+D57+D62+D67</f>
        <v>0</v>
      </c>
      <c r="E44" s="52">
        <f t="shared" si="21"/>
        <v>0</v>
      </c>
      <c r="F44" s="52">
        <f t="shared" si="21"/>
        <v>0</v>
      </c>
      <c r="G44" s="52">
        <f t="shared" si="21"/>
        <v>0</v>
      </c>
      <c r="H44" s="52">
        <f t="shared" si="21"/>
        <v>0</v>
      </c>
      <c r="I44" s="54">
        <v>0</v>
      </c>
      <c r="J44" s="54">
        <v>0</v>
      </c>
      <c r="K44" s="54">
        <v>0</v>
      </c>
    </row>
    <row r="45" spans="1:11" ht="47.25" x14ac:dyDescent="0.25">
      <c r="A45" s="227"/>
      <c r="B45" s="228"/>
      <c r="C45" s="51" t="s">
        <v>24</v>
      </c>
      <c r="D45" s="52">
        <f t="shared" si="21"/>
        <v>210</v>
      </c>
      <c r="E45" s="52">
        <f t="shared" si="21"/>
        <v>0</v>
      </c>
      <c r="F45" s="52">
        <f t="shared" si="21"/>
        <v>0</v>
      </c>
      <c r="G45" s="52">
        <f t="shared" si="21"/>
        <v>210</v>
      </c>
      <c r="H45" s="52">
        <f t="shared" si="21"/>
        <v>210</v>
      </c>
      <c r="I45" s="54">
        <f>G45/D45*100</f>
        <v>100</v>
      </c>
      <c r="J45" s="54">
        <v>0</v>
      </c>
      <c r="K45" s="54">
        <v>0</v>
      </c>
    </row>
    <row r="46" spans="1:11" ht="15.75" customHeight="1" x14ac:dyDescent="0.25">
      <c r="A46" s="227"/>
      <c r="B46" s="222" t="s">
        <v>26</v>
      </c>
      <c r="C46" s="223"/>
      <c r="D46" s="223"/>
      <c r="E46" s="223"/>
      <c r="F46" s="223"/>
      <c r="G46" s="223"/>
      <c r="H46" s="223"/>
      <c r="I46" s="223"/>
      <c r="J46" s="223"/>
      <c r="K46" s="224"/>
    </row>
    <row r="47" spans="1:11" ht="15.75" customHeight="1" x14ac:dyDescent="0.25">
      <c r="A47" s="227"/>
      <c r="B47" s="221" t="s">
        <v>174</v>
      </c>
      <c r="C47" s="51" t="s">
        <v>172</v>
      </c>
      <c r="D47" s="52">
        <f>D48+D49+D50+D51</f>
        <v>1250.4000000000001</v>
      </c>
      <c r="E47" s="52">
        <f>E48+E49+E50+E51</f>
        <v>1250.4000000000001</v>
      </c>
      <c r="F47" s="52">
        <f>F48+F49+F50+F51</f>
        <v>1250.4000000000001</v>
      </c>
      <c r="G47" s="52">
        <f>G48+G49+G50+G51</f>
        <v>1250.4000000000001</v>
      </c>
      <c r="H47" s="52">
        <f>H48+H49+H50+H51</f>
        <v>1250.4000000000001</v>
      </c>
      <c r="I47" s="54">
        <f>H47/D47*100</f>
        <v>100</v>
      </c>
      <c r="J47" s="54">
        <f>G47/E47*100</f>
        <v>100</v>
      </c>
      <c r="K47" s="54">
        <f>G47/F47*100</f>
        <v>100</v>
      </c>
    </row>
    <row r="48" spans="1:11" ht="31.5" x14ac:dyDescent="0.25">
      <c r="A48" s="227"/>
      <c r="B48" s="221"/>
      <c r="C48" s="51" t="s">
        <v>19</v>
      </c>
      <c r="D48" s="52">
        <f>D128+D224+D388</f>
        <v>1250.4000000000001</v>
      </c>
      <c r="E48" s="52">
        <f t="shared" ref="E48:H48" si="22">E128+E224+E388</f>
        <v>1250.4000000000001</v>
      </c>
      <c r="F48" s="52">
        <f t="shared" si="22"/>
        <v>1250.4000000000001</v>
      </c>
      <c r="G48" s="52">
        <f t="shared" si="22"/>
        <v>1250.4000000000001</v>
      </c>
      <c r="H48" s="52">
        <f t="shared" si="22"/>
        <v>1250.4000000000001</v>
      </c>
      <c r="I48" s="54">
        <f t="shared" ref="I48" si="23">H48/D48*100</f>
        <v>100</v>
      </c>
      <c r="J48" s="54">
        <f t="shared" ref="J48" si="24">G48/E48*100</f>
        <v>100</v>
      </c>
      <c r="K48" s="54">
        <f t="shared" ref="K48" si="25">G48/F48*100</f>
        <v>100</v>
      </c>
    </row>
    <row r="49" spans="1:11" ht="31.5" x14ac:dyDescent="0.25">
      <c r="A49" s="227"/>
      <c r="B49" s="221"/>
      <c r="C49" s="55" t="s">
        <v>173</v>
      </c>
      <c r="D49" s="52">
        <f>D129+D225</f>
        <v>0</v>
      </c>
      <c r="E49" s="52">
        <f t="shared" ref="E49:H49" si="26">E129+E225</f>
        <v>0</v>
      </c>
      <c r="F49" s="52">
        <f t="shared" si="26"/>
        <v>0</v>
      </c>
      <c r="G49" s="52">
        <f t="shared" si="26"/>
        <v>0</v>
      </c>
      <c r="H49" s="52">
        <f t="shared" si="26"/>
        <v>0</v>
      </c>
      <c r="I49" s="54">
        <v>0</v>
      </c>
      <c r="J49" s="54">
        <v>0</v>
      </c>
      <c r="K49" s="54">
        <v>0</v>
      </c>
    </row>
    <row r="50" spans="1:11" ht="47.25" x14ac:dyDescent="0.25">
      <c r="A50" s="227"/>
      <c r="B50" s="221"/>
      <c r="C50" s="51" t="s">
        <v>23</v>
      </c>
      <c r="D50" s="52">
        <f t="shared" ref="D50:H51" si="27">D130+D226</f>
        <v>0</v>
      </c>
      <c r="E50" s="52">
        <f t="shared" si="27"/>
        <v>0</v>
      </c>
      <c r="F50" s="52">
        <f t="shared" si="27"/>
        <v>0</v>
      </c>
      <c r="G50" s="52">
        <f t="shared" si="27"/>
        <v>0</v>
      </c>
      <c r="H50" s="52">
        <f t="shared" si="27"/>
        <v>0</v>
      </c>
      <c r="I50" s="54">
        <v>0</v>
      </c>
      <c r="J50" s="54">
        <v>0</v>
      </c>
      <c r="K50" s="54">
        <v>0</v>
      </c>
    </row>
    <row r="51" spans="1:11" ht="47.25" x14ac:dyDescent="0.25">
      <c r="A51" s="227"/>
      <c r="B51" s="221"/>
      <c r="C51" s="51" t="s">
        <v>24</v>
      </c>
      <c r="D51" s="52">
        <f t="shared" si="27"/>
        <v>0</v>
      </c>
      <c r="E51" s="52">
        <f t="shared" si="27"/>
        <v>0</v>
      </c>
      <c r="F51" s="52">
        <f t="shared" si="27"/>
        <v>0</v>
      </c>
      <c r="G51" s="52">
        <f t="shared" si="27"/>
        <v>0</v>
      </c>
      <c r="H51" s="52">
        <f t="shared" si="27"/>
        <v>0</v>
      </c>
      <c r="I51" s="54">
        <v>0</v>
      </c>
      <c r="J51" s="54">
        <v>0</v>
      </c>
      <c r="K51" s="54">
        <v>0</v>
      </c>
    </row>
    <row r="52" spans="1:11" ht="15.75" customHeight="1" x14ac:dyDescent="0.25">
      <c r="A52" s="227"/>
      <c r="B52" s="226" t="s">
        <v>175</v>
      </c>
      <c r="C52" s="51" t="s">
        <v>172</v>
      </c>
      <c r="D52" s="52">
        <f>D53+D55+D57+D58</f>
        <v>117497.5</v>
      </c>
      <c r="E52" s="52">
        <f>E53+E55+E57+E58</f>
        <v>117497.5</v>
      </c>
      <c r="F52" s="52">
        <f>F53+F55+F57+F58</f>
        <v>117497.5</v>
      </c>
      <c r="G52" s="52">
        <f>G53+G55+G57+G58</f>
        <v>89013.200000000012</v>
      </c>
      <c r="H52" s="52">
        <f>H53+H55+H57+H58</f>
        <v>89013.200000000012</v>
      </c>
      <c r="I52" s="54">
        <f>H52/D52*100</f>
        <v>75.757526755888435</v>
      </c>
      <c r="J52" s="54">
        <f>G52/E52*100</f>
        <v>75.757526755888435</v>
      </c>
      <c r="K52" s="54">
        <f>G52/F52*100</f>
        <v>75.757526755888435</v>
      </c>
    </row>
    <row r="53" spans="1:11" ht="31.5" x14ac:dyDescent="0.25">
      <c r="A53" s="227"/>
      <c r="B53" s="227"/>
      <c r="C53" s="51" t="s">
        <v>19</v>
      </c>
      <c r="D53" s="52">
        <f>D77+D133+D229+D395</f>
        <v>22114.3</v>
      </c>
      <c r="E53" s="52">
        <f t="shared" ref="E53:H53" si="28">E77+E133+E229+E395</f>
        <v>22114.3</v>
      </c>
      <c r="F53" s="52">
        <f t="shared" si="28"/>
        <v>22114.3</v>
      </c>
      <c r="G53" s="52">
        <f t="shared" si="28"/>
        <v>5773.5999999999995</v>
      </c>
      <c r="H53" s="52">
        <f t="shared" si="28"/>
        <v>5773.5999999999995</v>
      </c>
      <c r="I53" s="54">
        <f t="shared" ref="I53:I54" si="29">H53/D53*100</f>
        <v>26.107993470288456</v>
      </c>
      <c r="J53" s="54">
        <f t="shared" ref="J53:J54" si="30">G53/E53*100</f>
        <v>26.107993470288456</v>
      </c>
      <c r="K53" s="54">
        <f t="shared" ref="K53:K54" si="31">G53/F53*100</f>
        <v>26.107993470288456</v>
      </c>
    </row>
    <row r="54" spans="1:11" ht="60" x14ac:dyDescent="0.25">
      <c r="A54" s="227"/>
      <c r="B54" s="227"/>
      <c r="C54" s="29" t="s">
        <v>20</v>
      </c>
      <c r="D54" s="52">
        <f>D396</f>
        <v>1946.5</v>
      </c>
      <c r="E54" s="52">
        <f t="shared" ref="E54:H55" si="32">E396</f>
        <v>1946.5</v>
      </c>
      <c r="F54" s="52">
        <f t="shared" si="32"/>
        <v>1946.5</v>
      </c>
      <c r="G54" s="52">
        <f t="shared" si="32"/>
        <v>1698.7</v>
      </c>
      <c r="H54" s="52">
        <f t="shared" si="32"/>
        <v>1698.7</v>
      </c>
      <c r="I54" s="54">
        <f t="shared" si="29"/>
        <v>87.269458001541238</v>
      </c>
      <c r="J54" s="54">
        <f t="shared" si="30"/>
        <v>87.269458001541238</v>
      </c>
      <c r="K54" s="54">
        <f t="shared" si="31"/>
        <v>87.269458001541238</v>
      </c>
    </row>
    <row r="55" spans="1:11" ht="31.5" x14ac:dyDescent="0.25">
      <c r="A55" s="227"/>
      <c r="B55" s="227"/>
      <c r="C55" s="55" t="s">
        <v>173</v>
      </c>
      <c r="D55" s="52">
        <f>D397</f>
        <v>95383.2</v>
      </c>
      <c r="E55" s="52">
        <f t="shared" si="32"/>
        <v>95383.2</v>
      </c>
      <c r="F55" s="52">
        <f t="shared" si="32"/>
        <v>95383.2</v>
      </c>
      <c r="G55" s="52">
        <f t="shared" si="32"/>
        <v>83239.600000000006</v>
      </c>
      <c r="H55" s="52">
        <f t="shared" si="32"/>
        <v>83239.600000000006</v>
      </c>
      <c r="I55" s="54">
        <f>G55/D55*100</f>
        <v>87.268617534324704</v>
      </c>
      <c r="J55" s="54">
        <f>G55/E55*100</f>
        <v>87.268617534324704</v>
      </c>
      <c r="K55" s="54">
        <f>G55/F55*100</f>
        <v>87.268617534324704</v>
      </c>
    </row>
    <row r="56" spans="1:11" ht="75" x14ac:dyDescent="0.25">
      <c r="A56" s="227"/>
      <c r="B56" s="227"/>
      <c r="C56" s="29" t="s">
        <v>22</v>
      </c>
      <c r="D56" s="52">
        <f>D55</f>
        <v>95383.2</v>
      </c>
      <c r="E56" s="52">
        <f t="shared" ref="E56:H56" si="33">E55</f>
        <v>95383.2</v>
      </c>
      <c r="F56" s="52">
        <f t="shared" si="33"/>
        <v>95383.2</v>
      </c>
      <c r="G56" s="52">
        <f t="shared" si="33"/>
        <v>83239.600000000006</v>
      </c>
      <c r="H56" s="52">
        <f t="shared" si="33"/>
        <v>83239.600000000006</v>
      </c>
      <c r="I56" s="54">
        <f>G56/D56*100</f>
        <v>87.268617534324704</v>
      </c>
      <c r="J56" s="54">
        <f>G56/E56*100</f>
        <v>87.268617534324704</v>
      </c>
      <c r="K56" s="54">
        <f>G56/F56*100</f>
        <v>87.268617534324704</v>
      </c>
    </row>
    <row r="57" spans="1:11" ht="47.25" x14ac:dyDescent="0.25">
      <c r="A57" s="227"/>
      <c r="B57" s="227"/>
      <c r="C57" s="51" t="s">
        <v>23</v>
      </c>
      <c r="D57" s="52">
        <f t="shared" ref="D57:H58" si="34">D79+D135+D231</f>
        <v>0</v>
      </c>
      <c r="E57" s="52">
        <f t="shared" si="34"/>
        <v>0</v>
      </c>
      <c r="F57" s="52">
        <f t="shared" si="34"/>
        <v>0</v>
      </c>
      <c r="G57" s="52">
        <f t="shared" si="34"/>
        <v>0</v>
      </c>
      <c r="H57" s="52">
        <f t="shared" si="34"/>
        <v>0</v>
      </c>
      <c r="I57" s="54">
        <v>0</v>
      </c>
      <c r="J57" s="54">
        <v>0</v>
      </c>
      <c r="K57" s="54">
        <v>0</v>
      </c>
    </row>
    <row r="58" spans="1:11" ht="47.25" x14ac:dyDescent="0.25">
      <c r="A58" s="227"/>
      <c r="B58" s="228"/>
      <c r="C58" s="51" t="s">
        <v>24</v>
      </c>
      <c r="D58" s="52">
        <f t="shared" si="34"/>
        <v>0</v>
      </c>
      <c r="E58" s="52">
        <f t="shared" si="34"/>
        <v>0</v>
      </c>
      <c r="F58" s="52">
        <f t="shared" si="34"/>
        <v>0</v>
      </c>
      <c r="G58" s="52">
        <f t="shared" si="34"/>
        <v>0</v>
      </c>
      <c r="H58" s="52">
        <f t="shared" si="34"/>
        <v>0</v>
      </c>
      <c r="I58" s="54">
        <v>0</v>
      </c>
      <c r="J58" s="54">
        <v>0</v>
      </c>
      <c r="K58" s="54">
        <v>0</v>
      </c>
    </row>
    <row r="59" spans="1:11" ht="15.75" customHeight="1" x14ac:dyDescent="0.25">
      <c r="A59" s="227"/>
      <c r="B59" s="221" t="s">
        <v>180</v>
      </c>
      <c r="C59" s="51" t="s">
        <v>172</v>
      </c>
      <c r="D59" s="52">
        <f>D60+D61+D62+D63</f>
        <v>0</v>
      </c>
      <c r="E59" s="52">
        <f>E60+E61+E62+E63</f>
        <v>0</v>
      </c>
      <c r="F59" s="52">
        <f>F60+F61+F62+F63</f>
        <v>0</v>
      </c>
      <c r="G59" s="52">
        <f>G60+G61+G62+G63</f>
        <v>0</v>
      </c>
      <c r="H59" s="52">
        <f>H60+H61+H62+H63</f>
        <v>0</v>
      </c>
      <c r="I59" s="54">
        <v>0</v>
      </c>
      <c r="J59" s="54">
        <v>0</v>
      </c>
      <c r="K59" s="54">
        <v>0</v>
      </c>
    </row>
    <row r="60" spans="1:11" ht="31.5" x14ac:dyDescent="0.25">
      <c r="A60" s="227"/>
      <c r="B60" s="221"/>
      <c r="C60" s="51" t="s">
        <v>19</v>
      </c>
      <c r="D60" s="52">
        <f t="shared" ref="D60:H63" si="35">D82+D138+D234+D310+D351</f>
        <v>0</v>
      </c>
      <c r="E60" s="52">
        <f t="shared" si="35"/>
        <v>0</v>
      </c>
      <c r="F60" s="52">
        <f t="shared" si="35"/>
        <v>0</v>
      </c>
      <c r="G60" s="52">
        <f t="shared" si="35"/>
        <v>0</v>
      </c>
      <c r="H60" s="52">
        <f t="shared" si="35"/>
        <v>0</v>
      </c>
      <c r="I60" s="54">
        <v>0</v>
      </c>
      <c r="J60" s="54">
        <v>0</v>
      </c>
      <c r="K60" s="54">
        <v>0</v>
      </c>
    </row>
    <row r="61" spans="1:11" ht="31.5" x14ac:dyDescent="0.25">
      <c r="A61" s="227"/>
      <c r="B61" s="221"/>
      <c r="C61" s="55" t="s">
        <v>173</v>
      </c>
      <c r="D61" s="52">
        <f t="shared" si="35"/>
        <v>0</v>
      </c>
      <c r="E61" s="52">
        <f t="shared" si="35"/>
        <v>0</v>
      </c>
      <c r="F61" s="52">
        <f t="shared" si="35"/>
        <v>0</v>
      </c>
      <c r="G61" s="52">
        <f t="shared" si="35"/>
        <v>0</v>
      </c>
      <c r="H61" s="52">
        <f t="shared" si="35"/>
        <v>0</v>
      </c>
      <c r="I61" s="54">
        <v>0</v>
      </c>
      <c r="J61" s="54">
        <v>0</v>
      </c>
      <c r="K61" s="54">
        <v>0</v>
      </c>
    </row>
    <row r="62" spans="1:11" ht="47.25" x14ac:dyDescent="0.25">
      <c r="A62" s="227"/>
      <c r="B62" s="221"/>
      <c r="C62" s="51" t="s">
        <v>23</v>
      </c>
      <c r="D62" s="52">
        <f t="shared" si="35"/>
        <v>0</v>
      </c>
      <c r="E62" s="52">
        <f t="shared" si="35"/>
        <v>0</v>
      </c>
      <c r="F62" s="52">
        <f t="shared" si="35"/>
        <v>0</v>
      </c>
      <c r="G62" s="52">
        <f t="shared" si="35"/>
        <v>0</v>
      </c>
      <c r="H62" s="52">
        <f t="shared" si="35"/>
        <v>0</v>
      </c>
      <c r="I62" s="54">
        <v>0</v>
      </c>
      <c r="J62" s="54">
        <v>0</v>
      </c>
      <c r="K62" s="54">
        <v>0</v>
      </c>
    </row>
    <row r="63" spans="1:11" ht="47.25" x14ac:dyDescent="0.25">
      <c r="A63" s="227"/>
      <c r="B63" s="221"/>
      <c r="C63" s="51" t="s">
        <v>24</v>
      </c>
      <c r="D63" s="52">
        <f t="shared" si="35"/>
        <v>0</v>
      </c>
      <c r="E63" s="52">
        <f t="shared" si="35"/>
        <v>0</v>
      </c>
      <c r="F63" s="52">
        <f t="shared" si="35"/>
        <v>0</v>
      </c>
      <c r="G63" s="52">
        <f t="shared" si="35"/>
        <v>0</v>
      </c>
      <c r="H63" s="52">
        <f t="shared" si="35"/>
        <v>0</v>
      </c>
      <c r="I63" s="54">
        <v>0</v>
      </c>
      <c r="J63" s="54">
        <v>0</v>
      </c>
      <c r="K63" s="54">
        <v>0</v>
      </c>
    </row>
    <row r="64" spans="1:11" ht="15.75" customHeight="1" x14ac:dyDescent="0.25">
      <c r="A64" s="227"/>
      <c r="B64" s="226" t="s">
        <v>177</v>
      </c>
      <c r="C64" s="51" t="s">
        <v>172</v>
      </c>
      <c r="D64" s="52">
        <f>D65+D66+D67+D68</f>
        <v>210</v>
      </c>
      <c r="E64" s="52">
        <f>E65+E66+E67+E68</f>
        <v>0</v>
      </c>
      <c r="F64" s="52">
        <f>F65+F66+F67+F68</f>
        <v>0</v>
      </c>
      <c r="G64" s="52">
        <f>G65+G66+G67+G68</f>
        <v>210</v>
      </c>
      <c r="H64" s="52">
        <f>H65+H66+H67+H68</f>
        <v>210</v>
      </c>
      <c r="I64" s="54">
        <f>H64/D64*100</f>
        <v>100</v>
      </c>
      <c r="J64" s="54">
        <v>0</v>
      </c>
      <c r="K64" s="54">
        <v>0</v>
      </c>
    </row>
    <row r="65" spans="1:13" ht="31.5" x14ac:dyDescent="0.25">
      <c r="A65" s="227"/>
      <c r="B65" s="227"/>
      <c r="C65" s="51" t="s">
        <v>19</v>
      </c>
      <c r="D65" s="52">
        <f t="shared" ref="D65:H67" si="36">D143+D315</f>
        <v>0</v>
      </c>
      <c r="E65" s="52">
        <f t="shared" si="36"/>
        <v>0</v>
      </c>
      <c r="F65" s="52">
        <f t="shared" si="36"/>
        <v>0</v>
      </c>
      <c r="G65" s="52">
        <f t="shared" si="36"/>
        <v>0</v>
      </c>
      <c r="H65" s="52">
        <f t="shared" si="36"/>
        <v>0</v>
      </c>
      <c r="I65" s="54">
        <v>0</v>
      </c>
      <c r="J65" s="54">
        <v>0</v>
      </c>
      <c r="K65" s="54">
        <v>0</v>
      </c>
    </row>
    <row r="66" spans="1:13" ht="31.5" x14ac:dyDescent="0.25">
      <c r="A66" s="227"/>
      <c r="B66" s="227"/>
      <c r="C66" s="55" t="s">
        <v>173</v>
      </c>
      <c r="D66" s="52">
        <f t="shared" si="36"/>
        <v>0</v>
      </c>
      <c r="E66" s="52">
        <f t="shared" si="36"/>
        <v>0</v>
      </c>
      <c r="F66" s="52">
        <f t="shared" si="36"/>
        <v>0</v>
      </c>
      <c r="G66" s="52">
        <f t="shared" si="36"/>
        <v>0</v>
      </c>
      <c r="H66" s="52">
        <f t="shared" si="36"/>
        <v>0</v>
      </c>
      <c r="I66" s="54">
        <v>0</v>
      </c>
      <c r="J66" s="54">
        <v>0</v>
      </c>
      <c r="K66" s="54">
        <v>0</v>
      </c>
    </row>
    <row r="67" spans="1:13" ht="47.25" x14ac:dyDescent="0.25">
      <c r="A67" s="227"/>
      <c r="B67" s="227"/>
      <c r="C67" s="51" t="s">
        <v>23</v>
      </c>
      <c r="D67" s="52">
        <f t="shared" si="36"/>
        <v>0</v>
      </c>
      <c r="E67" s="52">
        <f t="shared" si="36"/>
        <v>0</v>
      </c>
      <c r="F67" s="52">
        <f t="shared" si="36"/>
        <v>0</v>
      </c>
      <c r="G67" s="52">
        <f t="shared" si="36"/>
        <v>0</v>
      </c>
      <c r="H67" s="52">
        <f t="shared" si="36"/>
        <v>0</v>
      </c>
      <c r="I67" s="54">
        <v>0</v>
      </c>
      <c r="J67" s="54">
        <v>0</v>
      </c>
      <c r="K67" s="54">
        <v>0</v>
      </c>
    </row>
    <row r="68" spans="1:13" ht="47.25" x14ac:dyDescent="0.25">
      <c r="A68" s="228"/>
      <c r="B68" s="228"/>
      <c r="C68" s="51" t="s">
        <v>24</v>
      </c>
      <c r="D68" s="52">
        <f>D146+D318</f>
        <v>210</v>
      </c>
      <c r="E68" s="52">
        <f>E146+E318+E74</f>
        <v>0</v>
      </c>
      <c r="F68" s="52">
        <f>F146+F318+F74</f>
        <v>0</v>
      </c>
      <c r="G68" s="52">
        <f>G146+G318</f>
        <v>210</v>
      </c>
      <c r="H68" s="52">
        <f>H146+H318</f>
        <v>210</v>
      </c>
      <c r="I68" s="54">
        <f>G68/D68*100</f>
        <v>100</v>
      </c>
      <c r="J68" s="54">
        <v>0</v>
      </c>
      <c r="K68" s="54">
        <v>0</v>
      </c>
    </row>
    <row r="69" spans="1:13" x14ac:dyDescent="0.25">
      <c r="A69" s="221"/>
      <c r="B69" s="221"/>
      <c r="C69" s="221"/>
      <c r="D69" s="221"/>
      <c r="E69" s="221"/>
      <c r="F69" s="221"/>
      <c r="G69" s="56"/>
      <c r="H69" s="56"/>
      <c r="I69" s="58"/>
      <c r="J69" s="58"/>
      <c r="K69" s="58"/>
    </row>
    <row r="70" spans="1:13" x14ac:dyDescent="0.25">
      <c r="A70" s="196" t="s">
        <v>181</v>
      </c>
      <c r="B70" s="221" t="s">
        <v>182</v>
      </c>
      <c r="C70" s="51" t="s">
        <v>172</v>
      </c>
      <c r="D70" s="52">
        <f>D71+D72+D73+D74</f>
        <v>10</v>
      </c>
      <c r="E70" s="52">
        <f>E71+E72+E73+E74</f>
        <v>10</v>
      </c>
      <c r="F70" s="52">
        <f>F71+F72+F73+F74</f>
        <v>10</v>
      </c>
      <c r="G70" s="52">
        <f>G71+G72+G73+G74</f>
        <v>10</v>
      </c>
      <c r="H70" s="52">
        <f>H71+H72+H73+H74</f>
        <v>10</v>
      </c>
      <c r="I70" s="54">
        <f>H70/D70*100</f>
        <v>100</v>
      </c>
      <c r="J70" s="54">
        <f>G70/E70*100</f>
        <v>100</v>
      </c>
      <c r="K70" s="54">
        <f>G70/F70*100</f>
        <v>100</v>
      </c>
    </row>
    <row r="71" spans="1:13" ht="31.5" x14ac:dyDescent="0.25">
      <c r="A71" s="197"/>
      <c r="B71" s="221"/>
      <c r="C71" s="51" t="s">
        <v>19</v>
      </c>
      <c r="D71" s="52">
        <f>D77+D82</f>
        <v>10</v>
      </c>
      <c r="E71" s="52">
        <f>E77+E82</f>
        <v>10</v>
      </c>
      <c r="F71" s="52">
        <f>F77+F82</f>
        <v>10</v>
      </c>
      <c r="G71" s="52">
        <f>G77+G82</f>
        <v>10</v>
      </c>
      <c r="H71" s="52">
        <f>H77+H82</f>
        <v>10</v>
      </c>
      <c r="I71" s="54">
        <f t="shared" ref="I71" si="37">H71/D71*100</f>
        <v>100</v>
      </c>
      <c r="J71" s="54">
        <f t="shared" ref="J71" si="38">G71/E71*100</f>
        <v>100</v>
      </c>
      <c r="K71" s="54">
        <f t="shared" ref="K71" si="39">G71/F71*100</f>
        <v>100</v>
      </c>
    </row>
    <row r="72" spans="1:13" ht="47.25" x14ac:dyDescent="0.25">
      <c r="A72" s="197"/>
      <c r="B72" s="221"/>
      <c r="C72" s="55" t="s">
        <v>183</v>
      </c>
      <c r="D72" s="52">
        <f t="shared" ref="D72:H74" si="40">D78+D83</f>
        <v>0</v>
      </c>
      <c r="E72" s="52">
        <f t="shared" si="40"/>
        <v>0</v>
      </c>
      <c r="F72" s="52">
        <f t="shared" si="40"/>
        <v>0</v>
      </c>
      <c r="G72" s="52">
        <f t="shared" si="40"/>
        <v>0</v>
      </c>
      <c r="H72" s="52">
        <f t="shared" si="40"/>
        <v>0</v>
      </c>
      <c r="I72" s="54">
        <v>0</v>
      </c>
      <c r="J72" s="54">
        <v>0</v>
      </c>
      <c r="K72" s="54">
        <v>0</v>
      </c>
    </row>
    <row r="73" spans="1:13" ht="47.25" x14ac:dyDescent="0.25">
      <c r="A73" s="197"/>
      <c r="B73" s="221"/>
      <c r="C73" s="51" t="s">
        <v>23</v>
      </c>
      <c r="D73" s="52">
        <f t="shared" si="40"/>
        <v>0</v>
      </c>
      <c r="E73" s="52">
        <f t="shared" si="40"/>
        <v>0</v>
      </c>
      <c r="F73" s="52">
        <f t="shared" si="40"/>
        <v>0</v>
      </c>
      <c r="G73" s="52">
        <f t="shared" si="40"/>
        <v>0</v>
      </c>
      <c r="H73" s="52">
        <f t="shared" si="40"/>
        <v>0</v>
      </c>
      <c r="I73" s="54">
        <v>0</v>
      </c>
      <c r="J73" s="54">
        <v>0</v>
      </c>
      <c r="K73" s="54">
        <v>0</v>
      </c>
      <c r="M73" s="64"/>
    </row>
    <row r="74" spans="1:13" ht="132" customHeight="1" x14ac:dyDescent="0.25">
      <c r="A74" s="197"/>
      <c r="B74" s="221"/>
      <c r="C74" s="51" t="s">
        <v>24</v>
      </c>
      <c r="D74" s="52">
        <f>D90</f>
        <v>0</v>
      </c>
      <c r="E74" s="52">
        <f t="shared" si="40"/>
        <v>0</v>
      </c>
      <c r="F74" s="52">
        <f t="shared" si="40"/>
        <v>0</v>
      </c>
      <c r="G74" s="52">
        <f t="shared" si="40"/>
        <v>0</v>
      </c>
      <c r="H74" s="52">
        <f t="shared" si="40"/>
        <v>0</v>
      </c>
      <c r="I74" s="54">
        <v>0</v>
      </c>
      <c r="J74" s="54">
        <v>0</v>
      </c>
      <c r="K74" s="54">
        <v>0</v>
      </c>
    </row>
    <row r="75" spans="1:13" x14ac:dyDescent="0.25">
      <c r="A75" s="197"/>
      <c r="B75" s="222" t="s">
        <v>26</v>
      </c>
      <c r="C75" s="223"/>
      <c r="D75" s="223"/>
      <c r="E75" s="223"/>
      <c r="F75" s="223"/>
      <c r="G75" s="223"/>
      <c r="H75" s="223"/>
      <c r="I75" s="223"/>
      <c r="J75" s="223"/>
      <c r="K75" s="224"/>
    </row>
    <row r="76" spans="1:13" x14ac:dyDescent="0.25">
      <c r="A76" s="197"/>
      <c r="B76" s="225" t="s">
        <v>184</v>
      </c>
      <c r="C76" s="51" t="s">
        <v>172</v>
      </c>
      <c r="D76" s="52">
        <f>D77+D78+D79+D80</f>
        <v>10</v>
      </c>
      <c r="E76" s="52">
        <f>E77+E78+E79+E80</f>
        <v>10</v>
      </c>
      <c r="F76" s="52">
        <f>F77+F78+F79+F80</f>
        <v>10</v>
      </c>
      <c r="G76" s="52">
        <f>G77+G78+G79+G80</f>
        <v>10</v>
      </c>
      <c r="H76" s="52">
        <f>H77+H78+H79+H80</f>
        <v>10</v>
      </c>
      <c r="I76" s="54">
        <f>H76/D76*100</f>
        <v>100</v>
      </c>
      <c r="J76" s="54">
        <f>G76/E76*100</f>
        <v>100</v>
      </c>
      <c r="K76" s="54">
        <f>G76/F76*100</f>
        <v>100</v>
      </c>
    </row>
    <row r="77" spans="1:13" ht="31.5" x14ac:dyDescent="0.25">
      <c r="A77" s="197"/>
      <c r="B77" s="225"/>
      <c r="C77" s="51" t="s">
        <v>19</v>
      </c>
      <c r="D77" s="52">
        <f>D92+D102</f>
        <v>10</v>
      </c>
      <c r="E77" s="52">
        <f>E92+E102</f>
        <v>10</v>
      </c>
      <c r="F77" s="52">
        <f>F92+F102</f>
        <v>10</v>
      </c>
      <c r="G77" s="52">
        <f>G92+G102</f>
        <v>10</v>
      </c>
      <c r="H77" s="52">
        <f>H92+H102</f>
        <v>10</v>
      </c>
      <c r="I77" s="54">
        <f t="shared" ref="I77" si="41">H77/D77*100</f>
        <v>100</v>
      </c>
      <c r="J77" s="54">
        <f t="shared" ref="J77" si="42">G77/E77*100</f>
        <v>100</v>
      </c>
      <c r="K77" s="54">
        <f t="shared" ref="K77" si="43">G77/F77*100</f>
        <v>100</v>
      </c>
    </row>
    <row r="78" spans="1:13" ht="47.25" x14ac:dyDescent="0.25">
      <c r="A78" s="197"/>
      <c r="B78" s="225"/>
      <c r="C78" s="51" t="s">
        <v>21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4">
        <v>0</v>
      </c>
      <c r="J78" s="54">
        <v>0</v>
      </c>
      <c r="K78" s="54">
        <v>0</v>
      </c>
    </row>
    <row r="79" spans="1:13" ht="47.25" x14ac:dyDescent="0.25">
      <c r="A79" s="197"/>
      <c r="B79" s="225"/>
      <c r="C79" s="51" t="s">
        <v>23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4">
        <v>0</v>
      </c>
      <c r="J79" s="54">
        <v>0</v>
      </c>
      <c r="K79" s="54">
        <v>0</v>
      </c>
    </row>
    <row r="80" spans="1:13" ht="47.25" x14ac:dyDescent="0.25">
      <c r="A80" s="197"/>
      <c r="B80" s="225"/>
      <c r="C80" s="51" t="s">
        <v>185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4">
        <v>0</v>
      </c>
      <c r="J80" s="54">
        <v>0</v>
      </c>
      <c r="K80" s="54">
        <v>0</v>
      </c>
    </row>
    <row r="81" spans="1:13" x14ac:dyDescent="0.25">
      <c r="A81" s="197"/>
      <c r="B81" s="226" t="s">
        <v>186</v>
      </c>
      <c r="C81" s="51" t="s">
        <v>172</v>
      </c>
      <c r="D81" s="52">
        <f>D82+D83+D84+D85</f>
        <v>0</v>
      </c>
      <c r="E81" s="52">
        <f>E82+E83+E84+E85</f>
        <v>0</v>
      </c>
      <c r="F81" s="52">
        <f>F82+F83+F84+F85</f>
        <v>0</v>
      </c>
      <c r="G81" s="52">
        <f>G82+G83+G84+G85</f>
        <v>0</v>
      </c>
      <c r="H81" s="52">
        <f>H82+H83+H84+H85</f>
        <v>0</v>
      </c>
      <c r="I81" s="54">
        <v>0</v>
      </c>
      <c r="J81" s="54">
        <v>0</v>
      </c>
      <c r="K81" s="54">
        <v>0</v>
      </c>
    </row>
    <row r="82" spans="1:13" ht="31.5" x14ac:dyDescent="0.25">
      <c r="A82" s="197"/>
      <c r="B82" s="227"/>
      <c r="C82" s="51" t="s">
        <v>19</v>
      </c>
      <c r="D82" s="52">
        <f>D97+D117</f>
        <v>0</v>
      </c>
      <c r="E82" s="52">
        <f>E97+E117</f>
        <v>0</v>
      </c>
      <c r="F82" s="52">
        <f>F97+F117</f>
        <v>0</v>
      </c>
      <c r="G82" s="52">
        <f>G97+G117</f>
        <v>0</v>
      </c>
      <c r="H82" s="52">
        <f>H97+H117</f>
        <v>0</v>
      </c>
      <c r="I82" s="54">
        <v>0</v>
      </c>
      <c r="J82" s="54">
        <v>0</v>
      </c>
      <c r="K82" s="54">
        <v>0</v>
      </c>
    </row>
    <row r="83" spans="1:13" ht="47.25" x14ac:dyDescent="0.25">
      <c r="A83" s="197"/>
      <c r="B83" s="227"/>
      <c r="C83" s="51" t="s">
        <v>21</v>
      </c>
      <c r="D83" s="52">
        <f t="shared" ref="D83:H85" si="44">D98+D118</f>
        <v>0</v>
      </c>
      <c r="E83" s="52">
        <f t="shared" si="44"/>
        <v>0</v>
      </c>
      <c r="F83" s="52">
        <f t="shared" si="44"/>
        <v>0</v>
      </c>
      <c r="G83" s="52">
        <f t="shared" si="44"/>
        <v>0</v>
      </c>
      <c r="H83" s="52">
        <f t="shared" si="44"/>
        <v>0</v>
      </c>
      <c r="I83" s="54">
        <v>0</v>
      </c>
      <c r="J83" s="54">
        <v>0</v>
      </c>
      <c r="K83" s="54">
        <v>0</v>
      </c>
    </row>
    <row r="84" spans="1:13" ht="47.25" x14ac:dyDescent="0.25">
      <c r="A84" s="197"/>
      <c r="B84" s="227"/>
      <c r="C84" s="51" t="s">
        <v>23</v>
      </c>
      <c r="D84" s="52">
        <f t="shared" si="44"/>
        <v>0</v>
      </c>
      <c r="E84" s="52">
        <f t="shared" si="44"/>
        <v>0</v>
      </c>
      <c r="F84" s="52">
        <f t="shared" si="44"/>
        <v>0</v>
      </c>
      <c r="G84" s="52">
        <f t="shared" si="44"/>
        <v>0</v>
      </c>
      <c r="H84" s="52">
        <f t="shared" si="44"/>
        <v>0</v>
      </c>
      <c r="I84" s="54">
        <v>0</v>
      </c>
      <c r="J84" s="54">
        <v>0</v>
      </c>
      <c r="K84" s="54">
        <v>0</v>
      </c>
    </row>
    <row r="85" spans="1:13" ht="47.25" x14ac:dyDescent="0.25">
      <c r="A85" s="197"/>
      <c r="B85" s="228"/>
      <c r="C85" s="51" t="s">
        <v>24</v>
      </c>
      <c r="D85" s="52">
        <f t="shared" si="44"/>
        <v>0</v>
      </c>
      <c r="E85" s="52">
        <f t="shared" si="44"/>
        <v>0</v>
      </c>
      <c r="F85" s="52">
        <f t="shared" si="44"/>
        <v>0</v>
      </c>
      <c r="G85" s="52">
        <f t="shared" si="44"/>
        <v>0</v>
      </c>
      <c r="H85" s="52">
        <f t="shared" si="44"/>
        <v>0</v>
      </c>
      <c r="I85" s="54">
        <v>0</v>
      </c>
      <c r="J85" s="54">
        <v>0</v>
      </c>
      <c r="K85" s="54">
        <v>0</v>
      </c>
    </row>
    <row r="86" spans="1:13" x14ac:dyDescent="0.25">
      <c r="A86" s="197"/>
      <c r="B86" s="226" t="s">
        <v>187</v>
      </c>
      <c r="C86" s="51" t="s">
        <v>172</v>
      </c>
      <c r="D86" s="52">
        <f>D87+D88+D89+D90</f>
        <v>0</v>
      </c>
      <c r="E86" s="52">
        <f>E87+E88+E89+E90</f>
        <v>0</v>
      </c>
      <c r="F86" s="52">
        <f>F87+F88+F89+F90</f>
        <v>0</v>
      </c>
      <c r="G86" s="52">
        <f>G87+G88+G89+G90</f>
        <v>0</v>
      </c>
      <c r="H86" s="52">
        <f>H87+H88+H89+H90</f>
        <v>0</v>
      </c>
      <c r="I86" s="54">
        <v>0</v>
      </c>
      <c r="J86" s="54">
        <v>0</v>
      </c>
      <c r="K86" s="54">
        <v>0</v>
      </c>
    </row>
    <row r="87" spans="1:13" ht="31.5" x14ac:dyDescent="0.25">
      <c r="A87" s="197"/>
      <c r="B87" s="227"/>
      <c r="C87" s="51" t="s">
        <v>19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4">
        <v>0</v>
      </c>
      <c r="J87" s="54">
        <v>0</v>
      </c>
      <c r="K87" s="54">
        <v>0</v>
      </c>
    </row>
    <row r="88" spans="1:13" ht="47.25" x14ac:dyDescent="0.25">
      <c r="A88" s="197"/>
      <c r="B88" s="227"/>
      <c r="C88" s="51" t="s">
        <v>21</v>
      </c>
      <c r="D88" s="52">
        <f t="shared" ref="D88:H89" si="45">D103+D123</f>
        <v>0</v>
      </c>
      <c r="E88" s="52">
        <f t="shared" si="45"/>
        <v>0</v>
      </c>
      <c r="F88" s="52">
        <f t="shared" si="45"/>
        <v>0</v>
      </c>
      <c r="G88" s="52">
        <f t="shared" si="45"/>
        <v>0</v>
      </c>
      <c r="H88" s="52">
        <v>0</v>
      </c>
      <c r="I88" s="54">
        <v>0</v>
      </c>
      <c r="J88" s="54">
        <v>0</v>
      </c>
      <c r="K88" s="54">
        <v>0</v>
      </c>
    </row>
    <row r="89" spans="1:13" ht="47.25" x14ac:dyDescent="0.25">
      <c r="A89" s="197"/>
      <c r="B89" s="227"/>
      <c r="C89" s="51" t="s">
        <v>23</v>
      </c>
      <c r="D89" s="52">
        <f t="shared" si="45"/>
        <v>0</v>
      </c>
      <c r="E89" s="52">
        <f t="shared" si="45"/>
        <v>0</v>
      </c>
      <c r="F89" s="52">
        <f t="shared" si="45"/>
        <v>0</v>
      </c>
      <c r="G89" s="52">
        <f t="shared" si="45"/>
        <v>0</v>
      </c>
      <c r="H89" s="52">
        <f t="shared" si="45"/>
        <v>0</v>
      </c>
      <c r="I89" s="54">
        <v>0</v>
      </c>
      <c r="J89" s="54">
        <v>0</v>
      </c>
      <c r="K89" s="54">
        <v>0</v>
      </c>
    </row>
    <row r="90" spans="1:13" ht="47.25" x14ac:dyDescent="0.25">
      <c r="A90" s="198"/>
      <c r="B90" s="228"/>
      <c r="C90" s="51" t="s">
        <v>24</v>
      </c>
      <c r="D90" s="52">
        <v>0</v>
      </c>
      <c r="E90" s="52">
        <f>E105+E125</f>
        <v>0</v>
      </c>
      <c r="F90" s="52">
        <f>F105+F125</f>
        <v>0</v>
      </c>
      <c r="G90" s="52">
        <v>0</v>
      </c>
      <c r="H90" s="52">
        <v>0</v>
      </c>
      <c r="I90" s="54">
        <v>0</v>
      </c>
      <c r="J90" s="54">
        <v>0</v>
      </c>
      <c r="K90" s="54">
        <v>0</v>
      </c>
    </row>
    <row r="91" spans="1:13" ht="15.75" customHeight="1" x14ac:dyDescent="0.25">
      <c r="A91" s="215" t="s">
        <v>188</v>
      </c>
      <c r="B91" s="203" t="s">
        <v>189</v>
      </c>
      <c r="C91" s="61" t="s">
        <v>172</v>
      </c>
      <c r="D91" s="59">
        <f>D92+D93+D94+D95</f>
        <v>10</v>
      </c>
      <c r="E91" s="59">
        <f>E92+E93+E94+E95</f>
        <v>10</v>
      </c>
      <c r="F91" s="59">
        <f>F92+F93+F94+F95</f>
        <v>10</v>
      </c>
      <c r="G91" s="59">
        <f>G92+G93+G94+G95</f>
        <v>10</v>
      </c>
      <c r="H91" s="59">
        <f>H92+H93+H94+H95</f>
        <v>10</v>
      </c>
      <c r="I91" s="60">
        <f>H91/D91*100</f>
        <v>100</v>
      </c>
      <c r="J91" s="60">
        <f>G91/E91*100</f>
        <v>100</v>
      </c>
      <c r="K91" s="60">
        <f>G91/F91*100</f>
        <v>100</v>
      </c>
    </row>
    <row r="92" spans="1:13" ht="31.5" x14ac:dyDescent="0.25">
      <c r="A92" s="216"/>
      <c r="B92" s="203"/>
      <c r="C92" s="61" t="s">
        <v>19</v>
      </c>
      <c r="D92" s="59">
        <v>10</v>
      </c>
      <c r="E92" s="59">
        <v>10</v>
      </c>
      <c r="F92" s="59">
        <v>10</v>
      </c>
      <c r="G92" s="59">
        <v>10</v>
      </c>
      <c r="H92" s="59">
        <v>10</v>
      </c>
      <c r="I92" s="60">
        <f t="shared" ref="I92" si="46">H92/D92*100</f>
        <v>100</v>
      </c>
      <c r="J92" s="60">
        <f t="shared" ref="J92:J122" si="47">G92/E92*100</f>
        <v>100</v>
      </c>
      <c r="K92" s="60">
        <f t="shared" ref="K92:K122" si="48">G92/F92*100</f>
        <v>100</v>
      </c>
    </row>
    <row r="93" spans="1:13" ht="47.25" x14ac:dyDescent="0.25">
      <c r="A93" s="216"/>
      <c r="B93" s="203"/>
      <c r="C93" s="61" t="s">
        <v>21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60">
        <v>0</v>
      </c>
      <c r="J93" s="60">
        <v>0</v>
      </c>
      <c r="K93" s="60">
        <v>0</v>
      </c>
    </row>
    <row r="94" spans="1:13" ht="47.25" x14ac:dyDescent="0.25">
      <c r="A94" s="216"/>
      <c r="B94" s="203"/>
      <c r="C94" s="61" t="s">
        <v>23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60">
        <v>0</v>
      </c>
      <c r="J94" s="60">
        <v>0</v>
      </c>
      <c r="K94" s="60">
        <v>0</v>
      </c>
    </row>
    <row r="95" spans="1:13" ht="48" thickBot="1" x14ac:dyDescent="0.3">
      <c r="A95" s="217"/>
      <c r="B95" s="203"/>
      <c r="C95" s="61" t="s">
        <v>24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60">
        <v>0</v>
      </c>
      <c r="J95" s="60">
        <v>0</v>
      </c>
      <c r="K95" s="60">
        <v>0</v>
      </c>
      <c r="M95" s="65"/>
    </row>
    <row r="96" spans="1:13" x14ac:dyDescent="0.25">
      <c r="A96" s="218" t="s">
        <v>190</v>
      </c>
      <c r="B96" s="200" t="s">
        <v>191</v>
      </c>
      <c r="C96" s="61" t="s">
        <v>172</v>
      </c>
      <c r="D96" s="59">
        <f>D97+D98+D99+D100</f>
        <v>0</v>
      </c>
      <c r="E96" s="59">
        <f>E97+E98+E99+E100</f>
        <v>0</v>
      </c>
      <c r="F96" s="59">
        <f>F97+F98+F99+F100</f>
        <v>0</v>
      </c>
      <c r="G96" s="59">
        <f>G97+G98+G99+G100</f>
        <v>0</v>
      </c>
      <c r="H96" s="59">
        <f>H97+H98+H99+H100</f>
        <v>0</v>
      </c>
      <c r="I96" s="60">
        <v>0</v>
      </c>
      <c r="J96" s="60">
        <v>0</v>
      </c>
      <c r="K96" s="60">
        <v>0</v>
      </c>
    </row>
    <row r="97" spans="1:11" ht="31.5" x14ac:dyDescent="0.25">
      <c r="A97" s="219"/>
      <c r="B97" s="201"/>
      <c r="C97" s="61" t="s">
        <v>19</v>
      </c>
      <c r="D97" s="59">
        <v>0</v>
      </c>
      <c r="E97" s="59">
        <v>0</v>
      </c>
      <c r="F97" s="59">
        <f>114-114</f>
        <v>0</v>
      </c>
      <c r="G97" s="59">
        <f>114-114</f>
        <v>0</v>
      </c>
      <c r="H97" s="59">
        <f>114-114</f>
        <v>0</v>
      </c>
      <c r="I97" s="60">
        <v>0</v>
      </c>
      <c r="J97" s="60">
        <v>0</v>
      </c>
      <c r="K97" s="60">
        <v>0</v>
      </c>
    </row>
    <row r="98" spans="1:11" ht="47.25" x14ac:dyDescent="0.25">
      <c r="A98" s="219"/>
      <c r="B98" s="201"/>
      <c r="C98" s="61" t="s">
        <v>21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60">
        <v>0</v>
      </c>
      <c r="J98" s="60">
        <v>0</v>
      </c>
      <c r="K98" s="60">
        <v>0</v>
      </c>
    </row>
    <row r="99" spans="1:11" ht="47.25" x14ac:dyDescent="0.25">
      <c r="A99" s="219"/>
      <c r="B99" s="201"/>
      <c r="C99" s="61" t="s">
        <v>23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60">
        <v>0</v>
      </c>
      <c r="J99" s="60">
        <v>0</v>
      </c>
      <c r="K99" s="60">
        <v>0</v>
      </c>
    </row>
    <row r="100" spans="1:11" ht="47.25" x14ac:dyDescent="0.25">
      <c r="A100" s="220"/>
      <c r="B100" s="202"/>
      <c r="C100" s="61" t="s">
        <v>24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60">
        <v>0</v>
      </c>
      <c r="J100" s="60">
        <v>0</v>
      </c>
      <c r="K100" s="60">
        <v>0</v>
      </c>
    </row>
    <row r="101" spans="1:11" ht="15.75" customHeight="1" x14ac:dyDescent="0.25">
      <c r="A101" s="207" t="s">
        <v>192</v>
      </c>
      <c r="B101" s="200" t="s">
        <v>193</v>
      </c>
      <c r="C101" s="61" t="s">
        <v>172</v>
      </c>
      <c r="D101" s="59">
        <f>D102+D103+D104+D105</f>
        <v>0</v>
      </c>
      <c r="E101" s="59">
        <f>E102+E103+E104+E105</f>
        <v>0</v>
      </c>
      <c r="F101" s="59">
        <f>F102+F103+F104+F105</f>
        <v>0</v>
      </c>
      <c r="G101" s="59">
        <f>G102+G103+G104+G105</f>
        <v>0</v>
      </c>
      <c r="H101" s="59">
        <f>H102+H103+H104+H105</f>
        <v>0</v>
      </c>
      <c r="I101" s="60">
        <v>0</v>
      </c>
      <c r="J101" s="60">
        <v>0</v>
      </c>
      <c r="K101" s="60">
        <v>0</v>
      </c>
    </row>
    <row r="102" spans="1:11" ht="31.5" x14ac:dyDescent="0.25">
      <c r="A102" s="207"/>
      <c r="B102" s="201"/>
      <c r="C102" s="61" t="s">
        <v>19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60">
        <v>0</v>
      </c>
      <c r="J102" s="60">
        <v>0</v>
      </c>
      <c r="K102" s="60">
        <v>0</v>
      </c>
    </row>
    <row r="103" spans="1:11" ht="47.25" x14ac:dyDescent="0.25">
      <c r="A103" s="207"/>
      <c r="B103" s="201"/>
      <c r="C103" s="61" t="s">
        <v>21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60">
        <v>0</v>
      </c>
      <c r="J103" s="60">
        <v>0</v>
      </c>
      <c r="K103" s="60">
        <v>0</v>
      </c>
    </row>
    <row r="104" spans="1:11" ht="47.25" x14ac:dyDescent="0.25">
      <c r="A104" s="207"/>
      <c r="B104" s="201"/>
      <c r="C104" s="61" t="s">
        <v>23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60">
        <v>0</v>
      </c>
      <c r="J104" s="60">
        <v>0</v>
      </c>
      <c r="K104" s="60">
        <v>0</v>
      </c>
    </row>
    <row r="105" spans="1:11" ht="47.25" x14ac:dyDescent="0.25">
      <c r="A105" s="207"/>
      <c r="B105" s="202"/>
      <c r="C105" s="61" t="s">
        <v>24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60">
        <v>0</v>
      </c>
      <c r="J105" s="60">
        <v>0</v>
      </c>
      <c r="K105" s="60">
        <v>0</v>
      </c>
    </row>
    <row r="106" spans="1:11" ht="15.75" customHeight="1" x14ac:dyDescent="0.25">
      <c r="A106" s="208" t="s">
        <v>194</v>
      </c>
      <c r="B106" s="200" t="s">
        <v>187</v>
      </c>
      <c r="C106" s="61" t="s">
        <v>172</v>
      </c>
      <c r="D106" s="59">
        <f>D107+D108+D109+D110</f>
        <v>0</v>
      </c>
      <c r="E106" s="59">
        <f>E107+E108+E109+E110</f>
        <v>0</v>
      </c>
      <c r="F106" s="59">
        <f>F107+F108+F109+F110</f>
        <v>0</v>
      </c>
      <c r="G106" s="59">
        <f>G107+G108+G109+G110</f>
        <v>0</v>
      </c>
      <c r="H106" s="59">
        <f>H107+H108+H109+H110</f>
        <v>0</v>
      </c>
      <c r="I106" s="60">
        <v>0</v>
      </c>
      <c r="J106" s="60">
        <v>0</v>
      </c>
      <c r="K106" s="60">
        <v>0</v>
      </c>
    </row>
    <row r="107" spans="1:11" ht="31.5" x14ac:dyDescent="0.25">
      <c r="A107" s="209"/>
      <c r="B107" s="201"/>
      <c r="C107" s="61" t="s">
        <v>19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60">
        <v>0</v>
      </c>
      <c r="J107" s="60">
        <v>0</v>
      </c>
      <c r="K107" s="60">
        <v>0</v>
      </c>
    </row>
    <row r="108" spans="1:11" ht="47.25" x14ac:dyDescent="0.25">
      <c r="A108" s="209"/>
      <c r="B108" s="201"/>
      <c r="C108" s="61" t="s">
        <v>21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60">
        <v>0</v>
      </c>
      <c r="J108" s="60">
        <v>0</v>
      </c>
      <c r="K108" s="60">
        <v>0</v>
      </c>
    </row>
    <row r="109" spans="1:11" ht="47.25" x14ac:dyDescent="0.25">
      <c r="A109" s="209"/>
      <c r="B109" s="201"/>
      <c r="C109" s="61" t="s">
        <v>23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60">
        <v>0</v>
      </c>
      <c r="J109" s="60">
        <v>0</v>
      </c>
      <c r="K109" s="60">
        <v>0</v>
      </c>
    </row>
    <row r="110" spans="1:11" ht="47.25" x14ac:dyDescent="0.25">
      <c r="A110" s="210"/>
      <c r="B110" s="202"/>
      <c r="C110" s="61" t="s">
        <v>24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60">
        <v>0</v>
      </c>
      <c r="J110" s="60">
        <v>0</v>
      </c>
      <c r="K110" s="60">
        <v>0</v>
      </c>
    </row>
    <row r="111" spans="1:11" ht="15.75" customHeight="1" x14ac:dyDescent="0.25">
      <c r="A111" s="208" t="s">
        <v>195</v>
      </c>
      <c r="B111" s="200" t="s">
        <v>187</v>
      </c>
      <c r="C111" s="61" t="s">
        <v>172</v>
      </c>
      <c r="D111" s="59">
        <f>D112+D113+D114+D115</f>
        <v>0</v>
      </c>
      <c r="E111" s="59">
        <f>E112+E113+E114+E115</f>
        <v>0</v>
      </c>
      <c r="F111" s="59">
        <f>F112+F113+F114+F115</f>
        <v>0</v>
      </c>
      <c r="G111" s="59">
        <f>G112+G113+G114+G115</f>
        <v>0</v>
      </c>
      <c r="H111" s="59">
        <f>H112+H113+H114+H115</f>
        <v>0</v>
      </c>
      <c r="I111" s="60">
        <v>0</v>
      </c>
      <c r="J111" s="60">
        <v>0</v>
      </c>
      <c r="K111" s="60">
        <v>0</v>
      </c>
    </row>
    <row r="112" spans="1:11" ht="31.5" x14ac:dyDescent="0.25">
      <c r="A112" s="209"/>
      <c r="B112" s="201"/>
      <c r="C112" s="61" t="s">
        <v>19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60">
        <v>0</v>
      </c>
      <c r="J112" s="60">
        <v>0</v>
      </c>
      <c r="K112" s="60">
        <v>0</v>
      </c>
    </row>
    <row r="113" spans="1:11" ht="47.25" x14ac:dyDescent="0.25">
      <c r="A113" s="209"/>
      <c r="B113" s="201"/>
      <c r="C113" s="61" t="s">
        <v>21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60">
        <v>0</v>
      </c>
      <c r="J113" s="60">
        <v>0</v>
      </c>
      <c r="K113" s="60">
        <v>0</v>
      </c>
    </row>
    <row r="114" spans="1:11" ht="47.25" x14ac:dyDescent="0.25">
      <c r="A114" s="209"/>
      <c r="B114" s="201"/>
      <c r="C114" s="61" t="s">
        <v>23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60">
        <v>0</v>
      </c>
      <c r="J114" s="60">
        <v>0</v>
      </c>
      <c r="K114" s="60">
        <v>0</v>
      </c>
    </row>
    <row r="115" spans="1:11" ht="47.25" x14ac:dyDescent="0.25">
      <c r="A115" s="210"/>
      <c r="B115" s="202"/>
      <c r="C115" s="61" t="s">
        <v>24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60">
        <v>0</v>
      </c>
      <c r="J115" s="60">
        <v>0</v>
      </c>
      <c r="K115" s="60">
        <v>0</v>
      </c>
    </row>
    <row r="116" spans="1:11" ht="15.75" customHeight="1" x14ac:dyDescent="0.25">
      <c r="A116" s="208" t="s">
        <v>196</v>
      </c>
      <c r="B116" s="200" t="s">
        <v>191</v>
      </c>
      <c r="C116" s="61" t="s">
        <v>172</v>
      </c>
      <c r="D116" s="59">
        <f>D117+D118+D119+D120</f>
        <v>0</v>
      </c>
      <c r="E116" s="59">
        <f>E117+E118+E119+E120</f>
        <v>0</v>
      </c>
      <c r="F116" s="59">
        <f>F117+F118+F119+F120</f>
        <v>0</v>
      </c>
      <c r="G116" s="59">
        <f>G117+G118+G119+G120</f>
        <v>0</v>
      </c>
      <c r="H116" s="59">
        <f>H117+H118+H119+H120</f>
        <v>0</v>
      </c>
      <c r="I116" s="60">
        <v>0</v>
      </c>
      <c r="J116" s="60">
        <v>0</v>
      </c>
      <c r="K116" s="60">
        <v>0</v>
      </c>
    </row>
    <row r="117" spans="1:11" ht="31.5" x14ac:dyDescent="0.25">
      <c r="A117" s="209"/>
      <c r="B117" s="201"/>
      <c r="C117" s="61" t="s">
        <v>19</v>
      </c>
      <c r="D117" s="59">
        <v>0</v>
      </c>
      <c r="E117" s="59">
        <v>0</v>
      </c>
      <c r="F117" s="59">
        <f>68-68</f>
        <v>0</v>
      </c>
      <c r="G117" s="59">
        <f>68-68</f>
        <v>0</v>
      </c>
      <c r="H117" s="59">
        <f>68-68</f>
        <v>0</v>
      </c>
      <c r="I117" s="60">
        <v>0</v>
      </c>
      <c r="J117" s="60">
        <v>0</v>
      </c>
      <c r="K117" s="60">
        <v>0</v>
      </c>
    </row>
    <row r="118" spans="1:11" ht="47.25" x14ac:dyDescent="0.25">
      <c r="A118" s="209"/>
      <c r="B118" s="201"/>
      <c r="C118" s="61" t="s">
        <v>21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60">
        <v>0</v>
      </c>
      <c r="J118" s="60">
        <v>0</v>
      </c>
      <c r="K118" s="60">
        <v>0</v>
      </c>
    </row>
    <row r="119" spans="1:11" ht="47.25" x14ac:dyDescent="0.25">
      <c r="A119" s="209"/>
      <c r="B119" s="201"/>
      <c r="C119" s="61" t="s">
        <v>23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60">
        <v>0</v>
      </c>
      <c r="J119" s="60">
        <v>0</v>
      </c>
      <c r="K119" s="60">
        <v>0</v>
      </c>
    </row>
    <row r="120" spans="1:11" ht="47.25" x14ac:dyDescent="0.25">
      <c r="A120" s="210"/>
      <c r="B120" s="202"/>
      <c r="C120" s="61" t="s">
        <v>24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60">
        <v>0</v>
      </c>
      <c r="J120" s="60">
        <v>0</v>
      </c>
      <c r="K120" s="60">
        <v>0</v>
      </c>
    </row>
    <row r="121" spans="1:11" ht="15.75" customHeight="1" x14ac:dyDescent="0.25">
      <c r="A121" s="203" t="s">
        <v>197</v>
      </c>
      <c r="B121" s="203" t="s">
        <v>198</v>
      </c>
      <c r="C121" s="61" t="s">
        <v>172</v>
      </c>
      <c r="D121" s="59">
        <f>D122+D123+D124+D125</f>
        <v>238</v>
      </c>
      <c r="E121" s="59">
        <f>E122+E123+E124+E125</f>
        <v>228</v>
      </c>
      <c r="F121" s="59">
        <f>F122+F123+F124+F125</f>
        <v>228</v>
      </c>
      <c r="G121" s="59">
        <f>G122+G123+G124+G125</f>
        <v>228</v>
      </c>
      <c r="H121" s="59">
        <f>H122+H123+H124+H125</f>
        <v>228</v>
      </c>
      <c r="I121" s="60">
        <f t="shared" ref="I121:I125" si="49">H121/D121*100</f>
        <v>95.798319327731093</v>
      </c>
      <c r="J121" s="60">
        <f t="shared" si="47"/>
        <v>100</v>
      </c>
      <c r="K121" s="60">
        <f t="shared" si="48"/>
        <v>100</v>
      </c>
    </row>
    <row r="122" spans="1:11" ht="31.5" x14ac:dyDescent="0.25">
      <c r="A122" s="203"/>
      <c r="B122" s="203"/>
      <c r="C122" s="61" t="s">
        <v>19</v>
      </c>
      <c r="D122" s="59">
        <f>D128+D133+D138+D143</f>
        <v>228</v>
      </c>
      <c r="E122" s="59">
        <f>E128+E133+E138+E143</f>
        <v>228</v>
      </c>
      <c r="F122" s="59">
        <f>F128+F133+F138+F143</f>
        <v>228</v>
      </c>
      <c r="G122" s="59">
        <f>G128+G133+G138+G143</f>
        <v>228</v>
      </c>
      <c r="H122" s="59">
        <f>H128+H133+H138+H143</f>
        <v>228</v>
      </c>
      <c r="I122" s="60">
        <f t="shared" si="49"/>
        <v>100</v>
      </c>
      <c r="J122" s="60">
        <f t="shared" si="47"/>
        <v>100</v>
      </c>
      <c r="K122" s="60">
        <f t="shared" si="48"/>
        <v>100</v>
      </c>
    </row>
    <row r="123" spans="1:11" ht="47.25" x14ac:dyDescent="0.25">
      <c r="A123" s="203"/>
      <c r="B123" s="203"/>
      <c r="C123" s="61" t="s">
        <v>21</v>
      </c>
      <c r="D123" s="59">
        <f t="shared" ref="D123:H125" si="50">D129+D134+D139+D144</f>
        <v>0</v>
      </c>
      <c r="E123" s="59">
        <f t="shared" si="50"/>
        <v>0</v>
      </c>
      <c r="F123" s="59">
        <f t="shared" si="50"/>
        <v>0</v>
      </c>
      <c r="G123" s="59">
        <f t="shared" si="50"/>
        <v>0</v>
      </c>
      <c r="H123" s="59">
        <f t="shared" si="50"/>
        <v>0</v>
      </c>
      <c r="I123" s="60">
        <v>0</v>
      </c>
      <c r="J123" s="60">
        <v>0</v>
      </c>
      <c r="K123" s="60">
        <v>0</v>
      </c>
    </row>
    <row r="124" spans="1:11" ht="47.25" x14ac:dyDescent="0.25">
      <c r="A124" s="203"/>
      <c r="B124" s="203"/>
      <c r="C124" s="61" t="s">
        <v>23</v>
      </c>
      <c r="D124" s="59">
        <f t="shared" si="50"/>
        <v>0</v>
      </c>
      <c r="E124" s="59">
        <f t="shared" si="50"/>
        <v>0</v>
      </c>
      <c r="F124" s="59">
        <f t="shared" si="50"/>
        <v>0</v>
      </c>
      <c r="G124" s="59">
        <f t="shared" si="50"/>
        <v>0</v>
      </c>
      <c r="H124" s="59">
        <f t="shared" si="50"/>
        <v>0</v>
      </c>
      <c r="I124" s="60">
        <v>0</v>
      </c>
      <c r="J124" s="60">
        <v>0</v>
      </c>
      <c r="K124" s="60">
        <v>0</v>
      </c>
    </row>
    <row r="125" spans="1:11" ht="47.25" x14ac:dyDescent="0.25">
      <c r="A125" s="203"/>
      <c r="B125" s="203"/>
      <c r="C125" s="61" t="s">
        <v>24</v>
      </c>
      <c r="D125" s="59">
        <f t="shared" si="50"/>
        <v>10</v>
      </c>
      <c r="E125" s="59">
        <f t="shared" si="50"/>
        <v>0</v>
      </c>
      <c r="F125" s="59">
        <f t="shared" si="50"/>
        <v>0</v>
      </c>
      <c r="G125" s="59">
        <v>0</v>
      </c>
      <c r="H125" s="59">
        <v>0</v>
      </c>
      <c r="I125" s="60">
        <f t="shared" si="49"/>
        <v>0</v>
      </c>
      <c r="J125" s="60">
        <v>0</v>
      </c>
      <c r="K125" s="60">
        <v>0</v>
      </c>
    </row>
    <row r="126" spans="1:11" ht="15.75" customHeight="1" x14ac:dyDescent="0.25">
      <c r="A126" s="203"/>
      <c r="B126" s="204" t="s">
        <v>26</v>
      </c>
      <c r="C126" s="205"/>
      <c r="D126" s="205"/>
      <c r="E126" s="205"/>
      <c r="F126" s="205"/>
      <c r="G126" s="205"/>
      <c r="H126" s="205"/>
      <c r="I126" s="205"/>
      <c r="J126" s="205"/>
      <c r="K126" s="206"/>
    </row>
    <row r="127" spans="1:11" ht="15.75" customHeight="1" x14ac:dyDescent="0.25">
      <c r="A127" s="203"/>
      <c r="B127" s="203" t="s">
        <v>199</v>
      </c>
      <c r="C127" s="61" t="s">
        <v>172</v>
      </c>
      <c r="D127" s="59">
        <f>D128+D129+D130+D131</f>
        <v>153</v>
      </c>
      <c r="E127" s="59">
        <f>E128+E129+E130+E131</f>
        <v>153</v>
      </c>
      <c r="F127" s="59">
        <f>F128+F129+F130+F131</f>
        <v>153</v>
      </c>
      <c r="G127" s="59">
        <f>G128+G129+G130+G131</f>
        <v>153</v>
      </c>
      <c r="H127" s="59">
        <f>H128+H129+H130+H131</f>
        <v>153</v>
      </c>
      <c r="I127" s="60">
        <f>H127/D127*100</f>
        <v>100</v>
      </c>
      <c r="J127" s="60">
        <f>G127/E127*100</f>
        <v>100</v>
      </c>
      <c r="K127" s="60">
        <f>G127/F127*100</f>
        <v>100</v>
      </c>
    </row>
    <row r="128" spans="1:11" ht="31.5" x14ac:dyDescent="0.25">
      <c r="A128" s="203"/>
      <c r="B128" s="203"/>
      <c r="C128" s="61" t="s">
        <v>19</v>
      </c>
      <c r="D128" s="59">
        <f>D193</f>
        <v>153</v>
      </c>
      <c r="E128" s="59">
        <f t="shared" ref="E128:H128" si="51">E193</f>
        <v>153</v>
      </c>
      <c r="F128" s="59">
        <f t="shared" si="51"/>
        <v>153</v>
      </c>
      <c r="G128" s="59">
        <f t="shared" si="51"/>
        <v>153</v>
      </c>
      <c r="H128" s="59">
        <f t="shared" si="51"/>
        <v>153</v>
      </c>
      <c r="I128" s="60">
        <f t="shared" ref="I128:I198" si="52">H128/D128*100</f>
        <v>100</v>
      </c>
      <c r="J128" s="60">
        <f t="shared" ref="J128:J198" si="53">G128/E128*100</f>
        <v>100</v>
      </c>
      <c r="K128" s="60">
        <f t="shared" ref="K128:K198" si="54">G128/F128*100</f>
        <v>100</v>
      </c>
    </row>
    <row r="129" spans="1:11" ht="47.25" x14ac:dyDescent="0.25">
      <c r="A129" s="203"/>
      <c r="B129" s="203"/>
      <c r="C129" s="61" t="s">
        <v>200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60">
        <v>0</v>
      </c>
      <c r="J129" s="60">
        <v>0</v>
      </c>
      <c r="K129" s="60">
        <v>0</v>
      </c>
    </row>
    <row r="130" spans="1:11" ht="47.25" x14ac:dyDescent="0.25">
      <c r="A130" s="203"/>
      <c r="B130" s="203"/>
      <c r="C130" s="61" t="s">
        <v>23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60">
        <v>0</v>
      </c>
      <c r="J130" s="60">
        <v>0</v>
      </c>
      <c r="K130" s="60">
        <v>0</v>
      </c>
    </row>
    <row r="131" spans="1:11" ht="47.25" x14ac:dyDescent="0.25">
      <c r="A131" s="203"/>
      <c r="B131" s="203"/>
      <c r="C131" s="61" t="s">
        <v>24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60">
        <v>0</v>
      </c>
      <c r="J131" s="60">
        <v>0</v>
      </c>
      <c r="K131" s="60">
        <v>0</v>
      </c>
    </row>
    <row r="132" spans="1:11" ht="15.75" customHeight="1" x14ac:dyDescent="0.25">
      <c r="A132" s="203"/>
      <c r="B132" s="199" t="s">
        <v>175</v>
      </c>
      <c r="C132" s="61" t="s">
        <v>172</v>
      </c>
      <c r="D132" s="59">
        <f>D133+D134+D135+D136</f>
        <v>75</v>
      </c>
      <c r="E132" s="59">
        <f>E133+E134+E135+E136</f>
        <v>75</v>
      </c>
      <c r="F132" s="59">
        <f>F133+F134+F135+F136</f>
        <v>75</v>
      </c>
      <c r="G132" s="59">
        <f>G133+G134+G135+G136</f>
        <v>75</v>
      </c>
      <c r="H132" s="59">
        <f>H133+H134+H135+H136</f>
        <v>75</v>
      </c>
      <c r="I132" s="60">
        <f t="shared" si="52"/>
        <v>100</v>
      </c>
      <c r="J132" s="60">
        <f t="shared" si="53"/>
        <v>100</v>
      </c>
      <c r="K132" s="60">
        <f t="shared" si="54"/>
        <v>100</v>
      </c>
    </row>
    <row r="133" spans="1:11" ht="31.5" x14ac:dyDescent="0.25">
      <c r="A133" s="203"/>
      <c r="B133" s="199"/>
      <c r="C133" s="61" t="s">
        <v>19</v>
      </c>
      <c r="D133" s="59">
        <f>D148+D158+D198</f>
        <v>75</v>
      </c>
      <c r="E133" s="59">
        <f>E148+E158+E198</f>
        <v>75</v>
      </c>
      <c r="F133" s="59">
        <f>F148+F158+F198</f>
        <v>75</v>
      </c>
      <c r="G133" s="59">
        <f>G148+G158+G198</f>
        <v>75</v>
      </c>
      <c r="H133" s="59">
        <f>H148+H158+H198</f>
        <v>75</v>
      </c>
      <c r="I133" s="60">
        <f t="shared" si="52"/>
        <v>100</v>
      </c>
      <c r="J133" s="60">
        <f t="shared" si="53"/>
        <v>100</v>
      </c>
      <c r="K133" s="60">
        <f t="shared" si="54"/>
        <v>100</v>
      </c>
    </row>
    <row r="134" spans="1:11" ht="47.25" x14ac:dyDescent="0.25">
      <c r="A134" s="203"/>
      <c r="B134" s="199"/>
      <c r="C134" s="61" t="s">
        <v>21</v>
      </c>
      <c r="D134" s="59">
        <v>0</v>
      </c>
      <c r="E134" s="59">
        <v>0</v>
      </c>
      <c r="F134" s="59">
        <v>0</v>
      </c>
      <c r="G134" s="59">
        <v>0</v>
      </c>
      <c r="H134" s="59">
        <v>0</v>
      </c>
      <c r="I134" s="60">
        <v>0</v>
      </c>
      <c r="J134" s="60">
        <v>0</v>
      </c>
      <c r="K134" s="60">
        <v>0</v>
      </c>
    </row>
    <row r="135" spans="1:11" ht="47.25" x14ac:dyDescent="0.25">
      <c r="A135" s="203"/>
      <c r="B135" s="199"/>
      <c r="C135" s="61" t="s">
        <v>23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60">
        <v>0</v>
      </c>
      <c r="J135" s="60">
        <v>0</v>
      </c>
      <c r="K135" s="60">
        <v>0</v>
      </c>
    </row>
    <row r="136" spans="1:11" ht="47.25" x14ac:dyDescent="0.25">
      <c r="A136" s="203"/>
      <c r="B136" s="199"/>
      <c r="C136" s="61" t="s">
        <v>24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60">
        <v>0</v>
      </c>
      <c r="J136" s="60">
        <v>0</v>
      </c>
      <c r="K136" s="60">
        <v>0</v>
      </c>
    </row>
    <row r="137" spans="1:11" ht="15.75" customHeight="1" x14ac:dyDescent="0.25">
      <c r="A137" s="203"/>
      <c r="B137" s="214" t="s">
        <v>201</v>
      </c>
      <c r="C137" s="61" t="s">
        <v>172</v>
      </c>
      <c r="D137" s="59">
        <f>D138+D139+D140+D141</f>
        <v>0</v>
      </c>
      <c r="E137" s="59">
        <f>E138+E139+E140+E141</f>
        <v>0</v>
      </c>
      <c r="F137" s="59">
        <f>F138+F139+F140+F141</f>
        <v>0</v>
      </c>
      <c r="G137" s="59">
        <f>G138+G139+G140+G141</f>
        <v>0</v>
      </c>
      <c r="H137" s="59">
        <f>H138+H139+H140+H141</f>
        <v>0</v>
      </c>
      <c r="I137" s="60">
        <v>0</v>
      </c>
      <c r="J137" s="60">
        <v>0</v>
      </c>
      <c r="K137" s="60">
        <v>0</v>
      </c>
    </row>
    <row r="138" spans="1:11" ht="31.5" x14ac:dyDescent="0.25">
      <c r="A138" s="203"/>
      <c r="B138" s="214"/>
      <c r="C138" s="61" t="s">
        <v>19</v>
      </c>
      <c r="D138" s="59">
        <f>D173+D178+D183</f>
        <v>0</v>
      </c>
      <c r="E138" s="59">
        <f>E173+E178+E183</f>
        <v>0</v>
      </c>
      <c r="F138" s="59">
        <f>F173+F178+F183</f>
        <v>0</v>
      </c>
      <c r="G138" s="59">
        <f>G173+G178+G183</f>
        <v>0</v>
      </c>
      <c r="H138" s="59">
        <f>H173+H178+H183</f>
        <v>0</v>
      </c>
      <c r="I138" s="60">
        <v>0</v>
      </c>
      <c r="J138" s="60">
        <v>0</v>
      </c>
      <c r="K138" s="60">
        <v>0</v>
      </c>
    </row>
    <row r="139" spans="1:11" ht="47.25" x14ac:dyDescent="0.25">
      <c r="A139" s="203"/>
      <c r="B139" s="214"/>
      <c r="C139" s="61" t="s">
        <v>21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60">
        <v>0</v>
      </c>
      <c r="J139" s="60">
        <v>0</v>
      </c>
      <c r="K139" s="60">
        <v>0</v>
      </c>
    </row>
    <row r="140" spans="1:11" ht="47.25" x14ac:dyDescent="0.25">
      <c r="A140" s="203"/>
      <c r="B140" s="214"/>
      <c r="C140" s="61" t="s">
        <v>23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60">
        <v>0</v>
      </c>
      <c r="J140" s="60">
        <v>0</v>
      </c>
      <c r="K140" s="60">
        <v>0</v>
      </c>
    </row>
    <row r="141" spans="1:11" ht="47.25" x14ac:dyDescent="0.25">
      <c r="A141" s="203"/>
      <c r="B141" s="214"/>
      <c r="C141" s="61" t="s">
        <v>24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60">
        <v>0</v>
      </c>
      <c r="J141" s="60">
        <v>0</v>
      </c>
      <c r="K141" s="60">
        <v>0</v>
      </c>
    </row>
    <row r="142" spans="1:11" ht="15.75" customHeight="1" x14ac:dyDescent="0.25">
      <c r="A142" s="203"/>
      <c r="B142" s="200" t="s">
        <v>187</v>
      </c>
      <c r="C142" s="61" t="s">
        <v>172</v>
      </c>
      <c r="D142" s="59">
        <f>D143+D144+D145+D146</f>
        <v>10</v>
      </c>
      <c r="E142" s="59">
        <f>E143+E144+E145+E146</f>
        <v>0</v>
      </c>
      <c r="F142" s="59">
        <f>F143+F144+F145+F146</f>
        <v>0</v>
      </c>
      <c r="G142" s="59">
        <f>G143+G144+G145+G146</f>
        <v>10</v>
      </c>
      <c r="H142" s="59">
        <f>H143+H144+H145+H146</f>
        <v>10</v>
      </c>
      <c r="I142" s="60">
        <f t="shared" si="52"/>
        <v>100</v>
      </c>
      <c r="J142" s="60">
        <v>0</v>
      </c>
      <c r="K142" s="60">
        <v>0</v>
      </c>
    </row>
    <row r="143" spans="1:11" ht="31.5" x14ac:dyDescent="0.25">
      <c r="A143" s="203"/>
      <c r="B143" s="201"/>
      <c r="C143" s="61" t="s">
        <v>19</v>
      </c>
      <c r="D143" s="59">
        <f>D203+D208+D213</f>
        <v>0</v>
      </c>
      <c r="E143" s="59">
        <f>E203+E208+E213</f>
        <v>0</v>
      </c>
      <c r="F143" s="59">
        <f>F203+F208+F213</f>
        <v>0</v>
      </c>
      <c r="G143" s="59">
        <f>G203+G208+G213</f>
        <v>0</v>
      </c>
      <c r="H143" s="59">
        <f>H203+H208+H213</f>
        <v>0</v>
      </c>
      <c r="I143" s="60">
        <v>0</v>
      </c>
      <c r="J143" s="60">
        <v>0</v>
      </c>
      <c r="K143" s="60">
        <v>0</v>
      </c>
    </row>
    <row r="144" spans="1:11" ht="47.25" x14ac:dyDescent="0.25">
      <c r="A144" s="203"/>
      <c r="B144" s="201"/>
      <c r="C144" s="61" t="s">
        <v>21</v>
      </c>
      <c r="D144" s="59">
        <f t="shared" ref="D144:H146" si="55">D204+D209+D214</f>
        <v>0</v>
      </c>
      <c r="E144" s="59">
        <f t="shared" si="55"/>
        <v>0</v>
      </c>
      <c r="F144" s="59">
        <f t="shared" si="55"/>
        <v>0</v>
      </c>
      <c r="G144" s="59">
        <f t="shared" si="55"/>
        <v>0</v>
      </c>
      <c r="H144" s="59">
        <f t="shared" si="55"/>
        <v>0</v>
      </c>
      <c r="I144" s="60">
        <v>0</v>
      </c>
      <c r="J144" s="60">
        <v>0</v>
      </c>
      <c r="K144" s="60">
        <v>0</v>
      </c>
    </row>
    <row r="145" spans="1:11" ht="47.25" x14ac:dyDescent="0.25">
      <c r="A145" s="203"/>
      <c r="B145" s="201"/>
      <c r="C145" s="61" t="s">
        <v>23</v>
      </c>
      <c r="D145" s="59">
        <f t="shared" si="55"/>
        <v>0</v>
      </c>
      <c r="E145" s="59">
        <f t="shared" si="55"/>
        <v>0</v>
      </c>
      <c r="F145" s="59">
        <f t="shared" si="55"/>
        <v>0</v>
      </c>
      <c r="G145" s="59">
        <f t="shared" si="55"/>
        <v>0</v>
      </c>
      <c r="H145" s="59">
        <f t="shared" si="55"/>
        <v>0</v>
      </c>
      <c r="I145" s="60">
        <v>0</v>
      </c>
      <c r="J145" s="60">
        <v>0</v>
      </c>
      <c r="K145" s="60">
        <v>0</v>
      </c>
    </row>
    <row r="146" spans="1:11" ht="47.25" x14ac:dyDescent="0.25">
      <c r="A146" s="203"/>
      <c r="B146" s="202"/>
      <c r="C146" s="61" t="s">
        <v>24</v>
      </c>
      <c r="D146" s="59">
        <f t="shared" si="55"/>
        <v>10</v>
      </c>
      <c r="E146" s="59">
        <f t="shared" si="55"/>
        <v>0</v>
      </c>
      <c r="F146" s="62">
        <f t="shared" si="55"/>
        <v>0</v>
      </c>
      <c r="G146" s="62">
        <f t="shared" si="55"/>
        <v>10</v>
      </c>
      <c r="H146" s="62">
        <f t="shared" si="55"/>
        <v>10</v>
      </c>
      <c r="I146" s="60">
        <f t="shared" si="52"/>
        <v>100</v>
      </c>
      <c r="J146" s="60">
        <v>0</v>
      </c>
      <c r="K146" s="60">
        <v>0</v>
      </c>
    </row>
    <row r="147" spans="1:11" ht="15.75" customHeight="1" x14ac:dyDescent="0.25">
      <c r="A147" s="200" t="s">
        <v>202</v>
      </c>
      <c r="B147" s="200" t="s">
        <v>203</v>
      </c>
      <c r="C147" s="61" t="s">
        <v>172</v>
      </c>
      <c r="D147" s="59">
        <f>D148+D149+D150+D151</f>
        <v>0</v>
      </c>
      <c r="E147" s="59">
        <f>E148+E149+E150+E151</f>
        <v>0</v>
      </c>
      <c r="F147" s="59">
        <f>F148+F149+F150+F151</f>
        <v>0</v>
      </c>
      <c r="G147" s="59">
        <f>G148+G149+G150+G151</f>
        <v>0</v>
      </c>
      <c r="H147" s="59">
        <f>H148+H149+H150+H151</f>
        <v>0</v>
      </c>
      <c r="I147" s="60">
        <v>0</v>
      </c>
      <c r="J147" s="60">
        <v>0</v>
      </c>
      <c r="K147" s="60">
        <v>0</v>
      </c>
    </row>
    <row r="148" spans="1:11" ht="31.5" x14ac:dyDescent="0.25">
      <c r="A148" s="201"/>
      <c r="B148" s="201"/>
      <c r="C148" s="61" t="s">
        <v>19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60">
        <v>0</v>
      </c>
      <c r="J148" s="60">
        <v>0</v>
      </c>
      <c r="K148" s="60">
        <v>0</v>
      </c>
    </row>
    <row r="149" spans="1:11" ht="47.25" x14ac:dyDescent="0.25">
      <c r="A149" s="201"/>
      <c r="B149" s="201"/>
      <c r="C149" s="61" t="s">
        <v>21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60">
        <v>0</v>
      </c>
      <c r="J149" s="60">
        <v>0</v>
      </c>
      <c r="K149" s="60">
        <v>0</v>
      </c>
    </row>
    <row r="150" spans="1:11" ht="47.25" x14ac:dyDescent="0.25">
      <c r="A150" s="201"/>
      <c r="B150" s="201"/>
      <c r="C150" s="61" t="s">
        <v>23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60">
        <v>0</v>
      </c>
      <c r="J150" s="60">
        <v>0</v>
      </c>
      <c r="K150" s="60">
        <v>0</v>
      </c>
    </row>
    <row r="151" spans="1:11" ht="47.25" x14ac:dyDescent="0.25">
      <c r="A151" s="202"/>
      <c r="B151" s="202"/>
      <c r="C151" s="61" t="s">
        <v>24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60">
        <v>0</v>
      </c>
      <c r="J151" s="60">
        <v>0</v>
      </c>
      <c r="K151" s="60">
        <v>0</v>
      </c>
    </row>
    <row r="152" spans="1:11" ht="15.75" customHeight="1" x14ac:dyDescent="0.25">
      <c r="A152" s="203" t="s">
        <v>204</v>
      </c>
      <c r="B152" s="200" t="s">
        <v>174</v>
      </c>
      <c r="C152" s="61" t="s">
        <v>172</v>
      </c>
      <c r="D152" s="59">
        <f>D153+D154+D155+D156</f>
        <v>0</v>
      </c>
      <c r="E152" s="59">
        <f>E153+E154+E155+E156</f>
        <v>0</v>
      </c>
      <c r="F152" s="59">
        <f>F153+F154+F155+F156</f>
        <v>0</v>
      </c>
      <c r="G152" s="59">
        <f>G153+G154+G155+G156</f>
        <v>0</v>
      </c>
      <c r="H152" s="59">
        <f>H153+H154+H155+H156</f>
        <v>0</v>
      </c>
      <c r="I152" s="60">
        <v>0</v>
      </c>
      <c r="J152" s="60">
        <v>0</v>
      </c>
      <c r="K152" s="60">
        <v>0</v>
      </c>
    </row>
    <row r="153" spans="1:11" ht="31.5" x14ac:dyDescent="0.25">
      <c r="A153" s="203"/>
      <c r="B153" s="201"/>
      <c r="C153" s="61" t="s">
        <v>19</v>
      </c>
      <c r="D153" s="59">
        <f>170-170</f>
        <v>0</v>
      </c>
      <c r="E153" s="59">
        <f>170-170</f>
        <v>0</v>
      </c>
      <c r="F153" s="59">
        <f>170-17-153</f>
        <v>0</v>
      </c>
      <c r="G153" s="59">
        <v>0</v>
      </c>
      <c r="H153" s="59">
        <v>0</v>
      </c>
      <c r="I153" s="60">
        <v>0</v>
      </c>
      <c r="J153" s="60">
        <v>0</v>
      </c>
      <c r="K153" s="60">
        <v>0</v>
      </c>
    </row>
    <row r="154" spans="1:11" ht="47.25" x14ac:dyDescent="0.25">
      <c r="A154" s="203"/>
      <c r="B154" s="201"/>
      <c r="C154" s="61" t="s">
        <v>21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60">
        <v>0</v>
      </c>
      <c r="J154" s="60">
        <v>0</v>
      </c>
      <c r="K154" s="60">
        <v>0</v>
      </c>
    </row>
    <row r="155" spans="1:11" ht="47.25" x14ac:dyDescent="0.25">
      <c r="A155" s="203"/>
      <c r="B155" s="201"/>
      <c r="C155" s="61" t="s">
        <v>23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60">
        <v>0</v>
      </c>
      <c r="J155" s="60">
        <v>0</v>
      </c>
      <c r="K155" s="60">
        <v>0</v>
      </c>
    </row>
    <row r="156" spans="1:11" ht="47.25" x14ac:dyDescent="0.25">
      <c r="A156" s="203"/>
      <c r="B156" s="202"/>
      <c r="C156" s="61" t="s">
        <v>24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60">
        <v>0</v>
      </c>
      <c r="J156" s="60">
        <v>0</v>
      </c>
      <c r="K156" s="60">
        <v>0</v>
      </c>
    </row>
    <row r="157" spans="1:11" ht="15.75" customHeight="1" x14ac:dyDescent="0.25">
      <c r="A157" s="207" t="s">
        <v>205</v>
      </c>
      <c r="B157" s="200" t="s">
        <v>206</v>
      </c>
      <c r="C157" s="61" t="s">
        <v>172</v>
      </c>
      <c r="D157" s="59">
        <f>D158+D159+D160+D161</f>
        <v>0</v>
      </c>
      <c r="E157" s="59">
        <f>E158+E159+E160+E161</f>
        <v>0</v>
      </c>
      <c r="F157" s="59">
        <f>F158+F159+F160+F161</f>
        <v>0</v>
      </c>
      <c r="G157" s="59">
        <f>G158+G159+G160+G161</f>
        <v>0</v>
      </c>
      <c r="H157" s="59">
        <f>H158+H159+H160+H161</f>
        <v>0</v>
      </c>
      <c r="I157" s="60">
        <v>0</v>
      </c>
      <c r="J157" s="60">
        <v>0</v>
      </c>
      <c r="K157" s="60">
        <v>0</v>
      </c>
    </row>
    <row r="158" spans="1:11" ht="31.5" x14ac:dyDescent="0.25">
      <c r="A158" s="207"/>
      <c r="B158" s="201"/>
      <c r="C158" s="61" t="s">
        <v>19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60">
        <v>0</v>
      </c>
      <c r="J158" s="60">
        <v>0</v>
      </c>
      <c r="K158" s="60">
        <v>0</v>
      </c>
    </row>
    <row r="159" spans="1:11" ht="47.25" x14ac:dyDescent="0.25">
      <c r="A159" s="207"/>
      <c r="B159" s="201"/>
      <c r="C159" s="61" t="s">
        <v>21</v>
      </c>
      <c r="D159" s="59">
        <v>0</v>
      </c>
      <c r="E159" s="59">
        <v>0</v>
      </c>
      <c r="F159" s="59">
        <v>0</v>
      </c>
      <c r="G159" s="59">
        <v>0</v>
      </c>
      <c r="H159" s="59">
        <v>0</v>
      </c>
      <c r="I159" s="60">
        <v>0</v>
      </c>
      <c r="J159" s="60">
        <v>0</v>
      </c>
      <c r="K159" s="60">
        <v>0</v>
      </c>
    </row>
    <row r="160" spans="1:11" ht="47.25" x14ac:dyDescent="0.25">
      <c r="A160" s="207"/>
      <c r="B160" s="201"/>
      <c r="C160" s="61" t="s">
        <v>23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60">
        <v>0</v>
      </c>
      <c r="J160" s="60">
        <v>0</v>
      </c>
      <c r="K160" s="60">
        <v>0</v>
      </c>
    </row>
    <row r="161" spans="1:11" ht="47.25" x14ac:dyDescent="0.25">
      <c r="A161" s="207"/>
      <c r="B161" s="202"/>
      <c r="C161" s="61" t="s">
        <v>24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60">
        <v>0</v>
      </c>
      <c r="J161" s="60">
        <v>0</v>
      </c>
      <c r="K161" s="60">
        <v>0</v>
      </c>
    </row>
    <row r="162" spans="1:11" ht="15.75" customHeight="1" x14ac:dyDescent="0.25">
      <c r="A162" s="208" t="s">
        <v>207</v>
      </c>
      <c r="B162" s="200" t="s">
        <v>206</v>
      </c>
      <c r="C162" s="61" t="s">
        <v>172</v>
      </c>
      <c r="D162" s="59">
        <f>D163+D164+D165+D166</f>
        <v>0</v>
      </c>
      <c r="E162" s="59">
        <f>E163+E164+E165+E166</f>
        <v>0</v>
      </c>
      <c r="F162" s="59">
        <f>F163+F164+F165+F166</f>
        <v>0</v>
      </c>
      <c r="G162" s="59">
        <f>G163+G164+G165+G166</f>
        <v>0</v>
      </c>
      <c r="H162" s="59">
        <f>H163+H164+H165+H166</f>
        <v>0</v>
      </c>
      <c r="I162" s="60">
        <v>0</v>
      </c>
      <c r="J162" s="60">
        <v>0</v>
      </c>
      <c r="K162" s="60">
        <v>0</v>
      </c>
    </row>
    <row r="163" spans="1:11" ht="31.5" x14ac:dyDescent="0.25">
      <c r="A163" s="209"/>
      <c r="B163" s="201"/>
      <c r="C163" s="61" t="s">
        <v>19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60">
        <v>0</v>
      </c>
      <c r="J163" s="60">
        <v>0</v>
      </c>
      <c r="K163" s="60">
        <v>0</v>
      </c>
    </row>
    <row r="164" spans="1:11" ht="47.25" x14ac:dyDescent="0.25">
      <c r="A164" s="209"/>
      <c r="B164" s="201"/>
      <c r="C164" s="61" t="s">
        <v>21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60">
        <v>0</v>
      </c>
      <c r="J164" s="60">
        <v>0</v>
      </c>
      <c r="K164" s="60">
        <v>0</v>
      </c>
    </row>
    <row r="165" spans="1:11" ht="47.25" x14ac:dyDescent="0.25">
      <c r="A165" s="209"/>
      <c r="B165" s="201"/>
      <c r="C165" s="61" t="s">
        <v>23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60">
        <v>0</v>
      </c>
      <c r="J165" s="60">
        <v>0</v>
      </c>
      <c r="K165" s="60">
        <v>0</v>
      </c>
    </row>
    <row r="166" spans="1:11" ht="47.25" x14ac:dyDescent="0.25">
      <c r="A166" s="210"/>
      <c r="B166" s="202"/>
      <c r="C166" s="61" t="s">
        <v>24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60">
        <v>0</v>
      </c>
      <c r="J166" s="60">
        <v>0</v>
      </c>
      <c r="K166" s="60">
        <v>0</v>
      </c>
    </row>
    <row r="167" spans="1:11" ht="15.75" customHeight="1" x14ac:dyDescent="0.25">
      <c r="A167" s="208" t="s">
        <v>208</v>
      </c>
      <c r="B167" s="200" t="s">
        <v>209</v>
      </c>
      <c r="C167" s="61" t="s">
        <v>172</v>
      </c>
      <c r="D167" s="59">
        <f>D168+D169+D170+D171</f>
        <v>0</v>
      </c>
      <c r="E167" s="59">
        <f>E168+E169+E170+E171</f>
        <v>0</v>
      </c>
      <c r="F167" s="59">
        <f>F168+F169+F170+F171</f>
        <v>0</v>
      </c>
      <c r="G167" s="59">
        <f>G168+G169+G170+G171</f>
        <v>0</v>
      </c>
      <c r="H167" s="59">
        <f>H168+H169+H170+H171</f>
        <v>0</v>
      </c>
      <c r="I167" s="60">
        <v>0</v>
      </c>
      <c r="J167" s="60">
        <v>0</v>
      </c>
      <c r="K167" s="60">
        <v>0</v>
      </c>
    </row>
    <row r="168" spans="1:11" ht="31.5" x14ac:dyDescent="0.25">
      <c r="A168" s="209"/>
      <c r="B168" s="201"/>
      <c r="C168" s="61" t="s">
        <v>19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60">
        <v>0</v>
      </c>
      <c r="J168" s="60">
        <v>0</v>
      </c>
      <c r="K168" s="60">
        <v>0</v>
      </c>
    </row>
    <row r="169" spans="1:11" ht="47.25" x14ac:dyDescent="0.25">
      <c r="A169" s="209"/>
      <c r="B169" s="201"/>
      <c r="C169" s="61" t="s">
        <v>21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60">
        <v>0</v>
      </c>
      <c r="J169" s="60">
        <v>0</v>
      </c>
      <c r="K169" s="60">
        <v>0</v>
      </c>
    </row>
    <row r="170" spans="1:11" ht="47.25" x14ac:dyDescent="0.25">
      <c r="A170" s="209"/>
      <c r="B170" s="201"/>
      <c r="C170" s="61" t="s">
        <v>23</v>
      </c>
      <c r="D170" s="59">
        <v>0</v>
      </c>
      <c r="E170" s="59">
        <v>0</v>
      </c>
      <c r="F170" s="59">
        <v>0</v>
      </c>
      <c r="G170" s="59">
        <v>0</v>
      </c>
      <c r="H170" s="59">
        <v>0</v>
      </c>
      <c r="I170" s="60">
        <v>0</v>
      </c>
      <c r="J170" s="60">
        <v>0</v>
      </c>
      <c r="K170" s="60">
        <v>0</v>
      </c>
    </row>
    <row r="171" spans="1:11" ht="47.25" x14ac:dyDescent="0.25">
      <c r="A171" s="210"/>
      <c r="B171" s="202"/>
      <c r="C171" s="61" t="s">
        <v>24</v>
      </c>
      <c r="D171" s="59">
        <v>0</v>
      </c>
      <c r="E171" s="59">
        <v>0</v>
      </c>
      <c r="F171" s="59">
        <v>0</v>
      </c>
      <c r="G171" s="59">
        <v>0</v>
      </c>
      <c r="H171" s="59">
        <v>0</v>
      </c>
      <c r="I171" s="60">
        <v>0</v>
      </c>
      <c r="J171" s="60">
        <v>0</v>
      </c>
      <c r="K171" s="60">
        <v>0</v>
      </c>
    </row>
    <row r="172" spans="1:11" ht="15.75" customHeight="1" x14ac:dyDescent="0.25">
      <c r="A172" s="208" t="s">
        <v>210</v>
      </c>
      <c r="B172" s="200" t="s">
        <v>180</v>
      </c>
      <c r="C172" s="61" t="s">
        <v>172</v>
      </c>
      <c r="D172" s="59">
        <f>D173+D174+D175+D176</f>
        <v>0</v>
      </c>
      <c r="E172" s="59">
        <f>E173+E174+E175+E176</f>
        <v>0</v>
      </c>
      <c r="F172" s="59">
        <f>F173+F174+F175+F176</f>
        <v>0</v>
      </c>
      <c r="G172" s="59">
        <f>G173+G174+G175+G176</f>
        <v>0</v>
      </c>
      <c r="H172" s="59">
        <f>H173+H174+H175+H176</f>
        <v>0</v>
      </c>
      <c r="I172" s="60">
        <v>0</v>
      </c>
      <c r="J172" s="60">
        <v>0</v>
      </c>
      <c r="K172" s="60">
        <v>0</v>
      </c>
    </row>
    <row r="173" spans="1:11" ht="31.5" x14ac:dyDescent="0.25">
      <c r="A173" s="209"/>
      <c r="B173" s="201"/>
      <c r="C173" s="61" t="s">
        <v>19</v>
      </c>
      <c r="D173" s="59">
        <v>0</v>
      </c>
      <c r="E173" s="59">
        <v>0</v>
      </c>
      <c r="F173" s="62">
        <f>794-794</f>
        <v>0</v>
      </c>
      <c r="G173" s="62">
        <f>794-794</f>
        <v>0</v>
      </c>
      <c r="H173" s="62">
        <f>794-794</f>
        <v>0</v>
      </c>
      <c r="I173" s="60">
        <v>0</v>
      </c>
      <c r="J173" s="60">
        <v>0</v>
      </c>
      <c r="K173" s="60">
        <v>0</v>
      </c>
    </row>
    <row r="174" spans="1:11" ht="47.25" x14ac:dyDescent="0.25">
      <c r="A174" s="209"/>
      <c r="B174" s="201"/>
      <c r="C174" s="61" t="s">
        <v>21</v>
      </c>
      <c r="D174" s="59">
        <v>0</v>
      </c>
      <c r="E174" s="59">
        <v>0</v>
      </c>
      <c r="F174" s="59">
        <v>0</v>
      </c>
      <c r="G174" s="59">
        <v>0</v>
      </c>
      <c r="H174" s="59">
        <v>0</v>
      </c>
      <c r="I174" s="60">
        <v>0</v>
      </c>
      <c r="J174" s="60">
        <v>0</v>
      </c>
      <c r="K174" s="60">
        <v>0</v>
      </c>
    </row>
    <row r="175" spans="1:11" ht="47.25" x14ac:dyDescent="0.25">
      <c r="A175" s="209"/>
      <c r="B175" s="201"/>
      <c r="C175" s="61" t="s">
        <v>23</v>
      </c>
      <c r="D175" s="59">
        <v>0</v>
      </c>
      <c r="E175" s="59">
        <v>0</v>
      </c>
      <c r="F175" s="59">
        <v>0</v>
      </c>
      <c r="G175" s="59">
        <v>0</v>
      </c>
      <c r="H175" s="59">
        <v>0</v>
      </c>
      <c r="I175" s="60">
        <v>0</v>
      </c>
      <c r="J175" s="60">
        <v>0</v>
      </c>
      <c r="K175" s="60">
        <v>0</v>
      </c>
    </row>
    <row r="176" spans="1:11" ht="47.25" x14ac:dyDescent="0.25">
      <c r="A176" s="210"/>
      <c r="B176" s="202"/>
      <c r="C176" s="61" t="s">
        <v>24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60">
        <v>0</v>
      </c>
      <c r="J176" s="60">
        <v>0</v>
      </c>
      <c r="K176" s="60">
        <v>0</v>
      </c>
    </row>
    <row r="177" spans="1:11" ht="15.75" customHeight="1" x14ac:dyDescent="0.25">
      <c r="A177" s="208" t="s">
        <v>211</v>
      </c>
      <c r="B177" s="200" t="s">
        <v>180</v>
      </c>
      <c r="C177" s="61" t="s">
        <v>172</v>
      </c>
      <c r="D177" s="59">
        <f>D178+D179+D180+D181</f>
        <v>0</v>
      </c>
      <c r="E177" s="59">
        <f>E178+E179+E180+E181</f>
        <v>0</v>
      </c>
      <c r="F177" s="59">
        <f>F178+F179+F180+F181</f>
        <v>0</v>
      </c>
      <c r="G177" s="59">
        <f>G178+G179+G180+G181</f>
        <v>0</v>
      </c>
      <c r="H177" s="59">
        <f>H178+H179+H180+H181</f>
        <v>0</v>
      </c>
      <c r="I177" s="60">
        <v>0</v>
      </c>
      <c r="J177" s="60">
        <v>0</v>
      </c>
      <c r="K177" s="60">
        <v>0</v>
      </c>
    </row>
    <row r="178" spans="1:11" ht="31.5" x14ac:dyDescent="0.25">
      <c r="A178" s="209"/>
      <c r="B178" s="201"/>
      <c r="C178" s="61" t="s">
        <v>19</v>
      </c>
      <c r="D178" s="59">
        <v>0</v>
      </c>
      <c r="E178" s="59">
        <v>0</v>
      </c>
      <c r="F178" s="62">
        <f>227-227</f>
        <v>0</v>
      </c>
      <c r="G178" s="62">
        <f>227-227</f>
        <v>0</v>
      </c>
      <c r="H178" s="62">
        <f>227-227</f>
        <v>0</v>
      </c>
      <c r="I178" s="60">
        <v>0</v>
      </c>
      <c r="J178" s="60">
        <v>0</v>
      </c>
      <c r="K178" s="60">
        <v>0</v>
      </c>
    </row>
    <row r="179" spans="1:11" ht="47.25" x14ac:dyDescent="0.25">
      <c r="A179" s="209"/>
      <c r="B179" s="201"/>
      <c r="C179" s="61" t="s">
        <v>21</v>
      </c>
      <c r="D179" s="59">
        <v>0</v>
      </c>
      <c r="E179" s="59">
        <v>0</v>
      </c>
      <c r="F179" s="59">
        <v>0</v>
      </c>
      <c r="G179" s="59">
        <v>0</v>
      </c>
      <c r="H179" s="59">
        <v>0</v>
      </c>
      <c r="I179" s="60">
        <v>0</v>
      </c>
      <c r="J179" s="60">
        <v>0</v>
      </c>
      <c r="K179" s="60">
        <v>0</v>
      </c>
    </row>
    <row r="180" spans="1:11" ht="47.25" x14ac:dyDescent="0.25">
      <c r="A180" s="209"/>
      <c r="B180" s="201"/>
      <c r="C180" s="61" t="s">
        <v>23</v>
      </c>
      <c r="D180" s="59">
        <v>0</v>
      </c>
      <c r="E180" s="59">
        <v>0</v>
      </c>
      <c r="F180" s="59">
        <v>0</v>
      </c>
      <c r="G180" s="59">
        <v>0</v>
      </c>
      <c r="H180" s="59">
        <v>0</v>
      </c>
      <c r="I180" s="60">
        <v>0</v>
      </c>
      <c r="J180" s="60">
        <v>0</v>
      </c>
      <c r="K180" s="60">
        <v>0</v>
      </c>
    </row>
    <row r="181" spans="1:11" ht="47.25" x14ac:dyDescent="0.25">
      <c r="A181" s="210"/>
      <c r="B181" s="202"/>
      <c r="C181" s="61" t="s">
        <v>24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60">
        <v>0</v>
      </c>
      <c r="J181" s="60">
        <v>0</v>
      </c>
      <c r="K181" s="60">
        <v>0</v>
      </c>
    </row>
    <row r="182" spans="1:11" ht="15.75" customHeight="1" x14ac:dyDescent="0.25">
      <c r="A182" s="208" t="s">
        <v>212</v>
      </c>
      <c r="B182" s="200" t="s">
        <v>180</v>
      </c>
      <c r="C182" s="61" t="s">
        <v>172</v>
      </c>
      <c r="D182" s="59">
        <f>D183+D184+D185+D186</f>
        <v>0</v>
      </c>
      <c r="E182" s="59">
        <f>E183+E184+E185+E186</f>
        <v>0</v>
      </c>
      <c r="F182" s="59">
        <f>F183+F184+F185+F186</f>
        <v>0</v>
      </c>
      <c r="G182" s="59">
        <f>G183+G184+G185+G186</f>
        <v>0</v>
      </c>
      <c r="H182" s="59">
        <f>H183+H184+H185+H186</f>
        <v>0</v>
      </c>
      <c r="I182" s="60">
        <v>0</v>
      </c>
      <c r="J182" s="60">
        <v>0</v>
      </c>
      <c r="K182" s="60">
        <v>0</v>
      </c>
    </row>
    <row r="183" spans="1:11" ht="31.5" x14ac:dyDescent="0.25">
      <c r="A183" s="209"/>
      <c r="B183" s="201"/>
      <c r="C183" s="61" t="s">
        <v>19</v>
      </c>
      <c r="D183" s="59">
        <v>0</v>
      </c>
      <c r="E183" s="59">
        <v>0</v>
      </c>
      <c r="F183" s="62">
        <f>280-280</f>
        <v>0</v>
      </c>
      <c r="G183" s="62">
        <f>280-280</f>
        <v>0</v>
      </c>
      <c r="H183" s="62">
        <f>280-280</f>
        <v>0</v>
      </c>
      <c r="I183" s="60">
        <v>0</v>
      </c>
      <c r="J183" s="60">
        <v>0</v>
      </c>
      <c r="K183" s="60">
        <v>0</v>
      </c>
    </row>
    <row r="184" spans="1:11" ht="47.25" x14ac:dyDescent="0.25">
      <c r="A184" s="209"/>
      <c r="B184" s="201"/>
      <c r="C184" s="61" t="s">
        <v>21</v>
      </c>
      <c r="D184" s="59">
        <v>0</v>
      </c>
      <c r="E184" s="59">
        <v>0</v>
      </c>
      <c r="F184" s="59">
        <v>0</v>
      </c>
      <c r="G184" s="59">
        <v>0</v>
      </c>
      <c r="H184" s="59">
        <v>0</v>
      </c>
      <c r="I184" s="60">
        <v>0</v>
      </c>
      <c r="J184" s="60">
        <v>0</v>
      </c>
      <c r="K184" s="60">
        <v>0</v>
      </c>
    </row>
    <row r="185" spans="1:11" ht="47.25" x14ac:dyDescent="0.25">
      <c r="A185" s="209"/>
      <c r="B185" s="201"/>
      <c r="C185" s="61" t="s">
        <v>23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60">
        <v>0</v>
      </c>
      <c r="J185" s="60">
        <v>0</v>
      </c>
      <c r="K185" s="60">
        <v>0</v>
      </c>
    </row>
    <row r="186" spans="1:11" ht="47.25" x14ac:dyDescent="0.25">
      <c r="A186" s="210"/>
      <c r="B186" s="202"/>
      <c r="C186" s="61" t="s">
        <v>24</v>
      </c>
      <c r="D186" s="59">
        <v>0</v>
      </c>
      <c r="E186" s="59">
        <v>0</v>
      </c>
      <c r="F186" s="59">
        <v>0</v>
      </c>
      <c r="G186" s="59">
        <v>0</v>
      </c>
      <c r="H186" s="59">
        <v>0</v>
      </c>
      <c r="I186" s="60">
        <v>0</v>
      </c>
      <c r="J186" s="60">
        <v>0</v>
      </c>
      <c r="K186" s="60">
        <v>0</v>
      </c>
    </row>
    <row r="187" spans="1:11" ht="15.75" customHeight="1" x14ac:dyDescent="0.25">
      <c r="A187" s="208" t="s">
        <v>213</v>
      </c>
      <c r="B187" s="200" t="s">
        <v>214</v>
      </c>
      <c r="C187" s="61" t="s">
        <v>172</v>
      </c>
      <c r="D187" s="59">
        <f>D188+D189+D190+D191</f>
        <v>228</v>
      </c>
      <c r="E187" s="59">
        <f>E188+E189+E190+E191</f>
        <v>228</v>
      </c>
      <c r="F187" s="59">
        <f>F188+F189+F190+F191</f>
        <v>228</v>
      </c>
      <c r="G187" s="59">
        <f>G188+G189+G190+G191</f>
        <v>228</v>
      </c>
      <c r="H187" s="59">
        <f>H188+H189+H190+H191</f>
        <v>228</v>
      </c>
      <c r="I187" s="60">
        <f t="shared" ref="I187:I188" si="56">H187/D187*100</f>
        <v>100</v>
      </c>
      <c r="J187" s="60">
        <f t="shared" ref="J187:J188" si="57">G187/E187*100</f>
        <v>100</v>
      </c>
      <c r="K187" s="60">
        <f t="shared" ref="K187:K188" si="58">G187/F187*100</f>
        <v>100</v>
      </c>
    </row>
    <row r="188" spans="1:11" ht="31.5" x14ac:dyDescent="0.25">
      <c r="A188" s="209"/>
      <c r="B188" s="201"/>
      <c r="C188" s="61" t="s">
        <v>19</v>
      </c>
      <c r="D188" s="59">
        <f>D193+D198</f>
        <v>228</v>
      </c>
      <c r="E188" s="59">
        <f t="shared" ref="E188:H188" si="59">E193+E198</f>
        <v>228</v>
      </c>
      <c r="F188" s="59">
        <f t="shared" si="59"/>
        <v>228</v>
      </c>
      <c r="G188" s="59">
        <f t="shared" si="59"/>
        <v>228</v>
      </c>
      <c r="H188" s="59">
        <f t="shared" si="59"/>
        <v>228</v>
      </c>
      <c r="I188" s="60">
        <f t="shared" si="56"/>
        <v>100</v>
      </c>
      <c r="J188" s="60">
        <f t="shared" si="57"/>
        <v>100</v>
      </c>
      <c r="K188" s="60">
        <f t="shared" si="58"/>
        <v>100</v>
      </c>
    </row>
    <row r="189" spans="1:11" ht="47.25" x14ac:dyDescent="0.25">
      <c r="A189" s="209"/>
      <c r="B189" s="201"/>
      <c r="C189" s="61" t="s">
        <v>21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60">
        <v>0</v>
      </c>
      <c r="J189" s="60">
        <v>0</v>
      </c>
      <c r="K189" s="60">
        <v>0</v>
      </c>
    </row>
    <row r="190" spans="1:11" ht="47.25" x14ac:dyDescent="0.25">
      <c r="A190" s="209"/>
      <c r="B190" s="201"/>
      <c r="C190" s="61" t="s">
        <v>23</v>
      </c>
      <c r="D190" s="59">
        <v>0</v>
      </c>
      <c r="E190" s="59">
        <v>0</v>
      </c>
      <c r="F190" s="59">
        <v>0</v>
      </c>
      <c r="G190" s="59">
        <v>0</v>
      </c>
      <c r="H190" s="59">
        <v>0</v>
      </c>
      <c r="I190" s="60">
        <v>0</v>
      </c>
      <c r="J190" s="60">
        <v>0</v>
      </c>
      <c r="K190" s="60">
        <v>0</v>
      </c>
    </row>
    <row r="191" spans="1:11" ht="47.25" x14ac:dyDescent="0.25">
      <c r="A191" s="209"/>
      <c r="B191" s="202"/>
      <c r="C191" s="61" t="s">
        <v>24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60">
        <v>0</v>
      </c>
      <c r="J191" s="60">
        <v>0</v>
      </c>
      <c r="K191" s="60">
        <v>0</v>
      </c>
    </row>
    <row r="192" spans="1:11" ht="15.75" customHeight="1" x14ac:dyDescent="0.25">
      <c r="A192" s="209"/>
      <c r="B192" s="201" t="s">
        <v>174</v>
      </c>
      <c r="C192" s="61" t="s">
        <v>172</v>
      </c>
      <c r="D192" s="59">
        <f>D193+D194+D195+D196</f>
        <v>153</v>
      </c>
      <c r="E192" s="59">
        <f>E193+E194+E195+E196</f>
        <v>153</v>
      </c>
      <c r="F192" s="59">
        <f>F193+F194+F195+F196</f>
        <v>153</v>
      </c>
      <c r="G192" s="59">
        <f>G193+G194+G195+G196</f>
        <v>153</v>
      </c>
      <c r="H192" s="59">
        <f>H193+H194+H195+H196</f>
        <v>153</v>
      </c>
      <c r="I192" s="60">
        <f t="shared" ref="I192:I193" si="60">H192/D192*100</f>
        <v>100</v>
      </c>
      <c r="J192" s="60">
        <f t="shared" ref="J192:J193" si="61">G192/E192*100</f>
        <v>100</v>
      </c>
      <c r="K192" s="60">
        <f t="shared" ref="K192:K193" si="62">G192/F192*100</f>
        <v>100</v>
      </c>
    </row>
    <row r="193" spans="1:11" ht="31.5" x14ac:dyDescent="0.25">
      <c r="A193" s="209"/>
      <c r="B193" s="201"/>
      <c r="C193" s="61" t="s">
        <v>19</v>
      </c>
      <c r="D193" s="59">
        <f>170-17</f>
        <v>153</v>
      </c>
      <c r="E193" s="59">
        <f t="shared" ref="E193:H193" si="63">170-17</f>
        <v>153</v>
      </c>
      <c r="F193" s="59">
        <f t="shared" si="63"/>
        <v>153</v>
      </c>
      <c r="G193" s="59">
        <f t="shared" si="63"/>
        <v>153</v>
      </c>
      <c r="H193" s="59">
        <f t="shared" si="63"/>
        <v>153</v>
      </c>
      <c r="I193" s="60">
        <f t="shared" si="60"/>
        <v>100</v>
      </c>
      <c r="J193" s="60">
        <f t="shared" si="61"/>
        <v>100</v>
      </c>
      <c r="K193" s="60">
        <f t="shared" si="62"/>
        <v>100</v>
      </c>
    </row>
    <row r="194" spans="1:11" ht="47.25" x14ac:dyDescent="0.25">
      <c r="A194" s="209"/>
      <c r="B194" s="201"/>
      <c r="C194" s="61" t="s">
        <v>21</v>
      </c>
      <c r="D194" s="59">
        <v>0</v>
      </c>
      <c r="E194" s="59">
        <v>0</v>
      </c>
      <c r="F194" s="59">
        <v>0</v>
      </c>
      <c r="G194" s="59">
        <v>0</v>
      </c>
      <c r="H194" s="59">
        <v>0</v>
      </c>
      <c r="I194" s="60">
        <v>0</v>
      </c>
      <c r="J194" s="60">
        <v>0</v>
      </c>
      <c r="K194" s="60">
        <v>0</v>
      </c>
    </row>
    <row r="195" spans="1:11" ht="47.25" x14ac:dyDescent="0.25">
      <c r="A195" s="209"/>
      <c r="B195" s="201"/>
      <c r="C195" s="61" t="s">
        <v>23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60">
        <v>0</v>
      </c>
      <c r="J195" s="60">
        <v>0</v>
      </c>
      <c r="K195" s="60">
        <v>0</v>
      </c>
    </row>
    <row r="196" spans="1:11" ht="47.25" x14ac:dyDescent="0.25">
      <c r="A196" s="209"/>
      <c r="B196" s="202"/>
      <c r="C196" s="61" t="s">
        <v>24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60">
        <v>0</v>
      </c>
      <c r="J196" s="60">
        <v>0</v>
      </c>
      <c r="K196" s="60">
        <v>0</v>
      </c>
    </row>
    <row r="197" spans="1:11" ht="15.75" customHeight="1" x14ac:dyDescent="0.25">
      <c r="A197" s="209"/>
      <c r="B197" s="200" t="s">
        <v>215</v>
      </c>
      <c r="C197" s="61" t="s">
        <v>172</v>
      </c>
      <c r="D197" s="59">
        <f>D198+D199+D200+D201</f>
        <v>75</v>
      </c>
      <c r="E197" s="59">
        <f>E198+E199+E200+E201</f>
        <v>75</v>
      </c>
      <c r="F197" s="59">
        <f>F198+F199+F200+F201</f>
        <v>75</v>
      </c>
      <c r="G197" s="59">
        <f>G198+G199+G200+G201</f>
        <v>75</v>
      </c>
      <c r="H197" s="59">
        <f>H198+H199+H200+H201</f>
        <v>75</v>
      </c>
      <c r="I197" s="60">
        <f t="shared" si="52"/>
        <v>100</v>
      </c>
      <c r="J197" s="60">
        <f t="shared" si="53"/>
        <v>100</v>
      </c>
      <c r="K197" s="60">
        <f t="shared" si="54"/>
        <v>100</v>
      </c>
    </row>
    <row r="198" spans="1:11" ht="31.5" x14ac:dyDescent="0.25">
      <c r="A198" s="209"/>
      <c r="B198" s="201"/>
      <c r="C198" s="61" t="s">
        <v>19</v>
      </c>
      <c r="D198" s="59">
        <v>75</v>
      </c>
      <c r="E198" s="59">
        <v>75</v>
      </c>
      <c r="F198" s="59">
        <v>75</v>
      </c>
      <c r="G198" s="59">
        <v>75</v>
      </c>
      <c r="H198" s="59">
        <v>75</v>
      </c>
      <c r="I198" s="60">
        <f t="shared" si="52"/>
        <v>100</v>
      </c>
      <c r="J198" s="60">
        <f t="shared" si="53"/>
        <v>100</v>
      </c>
      <c r="K198" s="60">
        <f t="shared" si="54"/>
        <v>100</v>
      </c>
    </row>
    <row r="199" spans="1:11" ht="47.25" x14ac:dyDescent="0.25">
      <c r="A199" s="209"/>
      <c r="B199" s="201"/>
      <c r="C199" s="61" t="s">
        <v>21</v>
      </c>
      <c r="D199" s="59">
        <v>0</v>
      </c>
      <c r="E199" s="59">
        <v>0</v>
      </c>
      <c r="F199" s="59">
        <v>0</v>
      </c>
      <c r="G199" s="59">
        <v>0</v>
      </c>
      <c r="H199" s="59">
        <v>0</v>
      </c>
      <c r="I199" s="60">
        <v>0</v>
      </c>
      <c r="J199" s="60">
        <v>0</v>
      </c>
      <c r="K199" s="60">
        <v>0</v>
      </c>
    </row>
    <row r="200" spans="1:11" ht="47.25" x14ac:dyDescent="0.25">
      <c r="A200" s="209"/>
      <c r="B200" s="201"/>
      <c r="C200" s="61" t="s">
        <v>23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60">
        <v>0</v>
      </c>
      <c r="J200" s="60">
        <v>0</v>
      </c>
      <c r="K200" s="60">
        <v>0</v>
      </c>
    </row>
    <row r="201" spans="1:11" ht="47.25" x14ac:dyDescent="0.25">
      <c r="A201" s="210"/>
      <c r="B201" s="202"/>
      <c r="C201" s="61" t="s">
        <v>24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60">
        <v>0</v>
      </c>
      <c r="J201" s="60">
        <v>0</v>
      </c>
      <c r="K201" s="60">
        <v>0</v>
      </c>
    </row>
    <row r="202" spans="1:11" ht="15.75" customHeight="1" x14ac:dyDescent="0.25">
      <c r="A202" s="208" t="s">
        <v>216</v>
      </c>
      <c r="B202" s="200" t="s">
        <v>217</v>
      </c>
      <c r="C202" s="61" t="s">
        <v>172</v>
      </c>
      <c r="D202" s="59">
        <f>D203+D204+D205+D206</f>
        <v>10</v>
      </c>
      <c r="E202" s="59">
        <f>E203+E204+E205+E206</f>
        <v>0</v>
      </c>
      <c r="F202" s="59">
        <f>F203+F204+F205+F206</f>
        <v>0</v>
      </c>
      <c r="G202" s="59">
        <f>G203+G204+G205+G206</f>
        <v>10</v>
      </c>
      <c r="H202" s="59">
        <f>H203+H204+H205+H206</f>
        <v>10</v>
      </c>
      <c r="I202" s="60">
        <f t="shared" ref="I202:I218" si="64">H202/D202*100</f>
        <v>100</v>
      </c>
      <c r="J202" s="60">
        <v>0</v>
      </c>
      <c r="K202" s="60">
        <v>0</v>
      </c>
    </row>
    <row r="203" spans="1:11" ht="31.5" x14ac:dyDescent="0.25">
      <c r="A203" s="209"/>
      <c r="B203" s="201"/>
      <c r="C203" s="61" t="s">
        <v>19</v>
      </c>
      <c r="D203" s="59">
        <v>0</v>
      </c>
      <c r="E203" s="59">
        <v>0</v>
      </c>
      <c r="F203" s="59">
        <v>0</v>
      </c>
      <c r="G203" s="59">
        <v>0</v>
      </c>
      <c r="H203" s="59">
        <v>0</v>
      </c>
      <c r="I203" s="60">
        <v>0</v>
      </c>
      <c r="J203" s="60">
        <v>0</v>
      </c>
      <c r="K203" s="60">
        <v>0</v>
      </c>
    </row>
    <row r="204" spans="1:11" ht="47.25" x14ac:dyDescent="0.25">
      <c r="A204" s="209"/>
      <c r="B204" s="201"/>
      <c r="C204" s="61" t="s">
        <v>21</v>
      </c>
      <c r="D204" s="59">
        <v>0</v>
      </c>
      <c r="E204" s="59">
        <v>0</v>
      </c>
      <c r="F204" s="59">
        <v>0</v>
      </c>
      <c r="G204" s="59">
        <v>0</v>
      </c>
      <c r="H204" s="59">
        <v>0</v>
      </c>
      <c r="I204" s="60">
        <v>0</v>
      </c>
      <c r="J204" s="60">
        <v>0</v>
      </c>
      <c r="K204" s="60">
        <v>0</v>
      </c>
    </row>
    <row r="205" spans="1:11" ht="47.25" x14ac:dyDescent="0.25">
      <c r="A205" s="209"/>
      <c r="B205" s="201"/>
      <c r="C205" s="61" t="s">
        <v>23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60">
        <v>0</v>
      </c>
      <c r="J205" s="60">
        <v>0</v>
      </c>
      <c r="K205" s="60">
        <v>0</v>
      </c>
    </row>
    <row r="206" spans="1:11" ht="47.25" x14ac:dyDescent="0.25">
      <c r="A206" s="210"/>
      <c r="B206" s="202"/>
      <c r="C206" s="61" t="s">
        <v>24</v>
      </c>
      <c r="D206" s="59">
        <v>10</v>
      </c>
      <c r="E206" s="59">
        <v>0</v>
      </c>
      <c r="F206" s="59">
        <v>0</v>
      </c>
      <c r="G206" s="59">
        <v>10</v>
      </c>
      <c r="H206" s="59">
        <v>10</v>
      </c>
      <c r="I206" s="60">
        <f t="shared" si="64"/>
        <v>100</v>
      </c>
      <c r="J206" s="60">
        <v>0</v>
      </c>
      <c r="K206" s="60">
        <v>0</v>
      </c>
    </row>
    <row r="207" spans="1:11" ht="15.75" customHeight="1" x14ac:dyDescent="0.25">
      <c r="A207" s="208" t="s">
        <v>218</v>
      </c>
      <c r="B207" s="200" t="s">
        <v>187</v>
      </c>
      <c r="C207" s="61" t="s">
        <v>172</v>
      </c>
      <c r="D207" s="59">
        <f>D208+D209+D210+D211</f>
        <v>0</v>
      </c>
      <c r="E207" s="59">
        <f>E208+E209+E210+E211</f>
        <v>0</v>
      </c>
      <c r="F207" s="59">
        <f>F208+F209+F210+F211</f>
        <v>0</v>
      </c>
      <c r="G207" s="59">
        <f>G208+G209+G210+G211</f>
        <v>0</v>
      </c>
      <c r="H207" s="59">
        <f>H208+H209+H210+H211</f>
        <v>0</v>
      </c>
      <c r="I207" s="60">
        <v>0</v>
      </c>
      <c r="J207" s="60">
        <v>0</v>
      </c>
      <c r="K207" s="60">
        <v>0</v>
      </c>
    </row>
    <row r="208" spans="1:11" ht="31.5" x14ac:dyDescent="0.25">
      <c r="A208" s="209"/>
      <c r="B208" s="201"/>
      <c r="C208" s="61" t="s">
        <v>19</v>
      </c>
      <c r="D208" s="59">
        <v>0</v>
      </c>
      <c r="E208" s="59">
        <v>0</v>
      </c>
      <c r="F208" s="59">
        <v>0</v>
      </c>
      <c r="G208" s="59">
        <v>0</v>
      </c>
      <c r="H208" s="59">
        <v>0</v>
      </c>
      <c r="I208" s="60">
        <v>0</v>
      </c>
      <c r="J208" s="60">
        <v>0</v>
      </c>
      <c r="K208" s="60">
        <v>0</v>
      </c>
    </row>
    <row r="209" spans="1:11" ht="47.25" x14ac:dyDescent="0.25">
      <c r="A209" s="209"/>
      <c r="B209" s="201"/>
      <c r="C209" s="61" t="s">
        <v>21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60">
        <v>0</v>
      </c>
      <c r="J209" s="60">
        <v>0</v>
      </c>
      <c r="K209" s="60">
        <v>0</v>
      </c>
    </row>
    <row r="210" spans="1:11" ht="47.25" x14ac:dyDescent="0.25">
      <c r="A210" s="209"/>
      <c r="B210" s="201"/>
      <c r="C210" s="61" t="s">
        <v>23</v>
      </c>
      <c r="D210" s="59">
        <v>0</v>
      </c>
      <c r="E210" s="59">
        <v>0</v>
      </c>
      <c r="F210" s="59">
        <v>0</v>
      </c>
      <c r="G210" s="59">
        <v>0</v>
      </c>
      <c r="H210" s="59">
        <v>0</v>
      </c>
      <c r="I210" s="60">
        <v>0</v>
      </c>
      <c r="J210" s="60">
        <v>0</v>
      </c>
      <c r="K210" s="60">
        <v>0</v>
      </c>
    </row>
    <row r="211" spans="1:11" ht="47.25" x14ac:dyDescent="0.25">
      <c r="A211" s="210"/>
      <c r="B211" s="202"/>
      <c r="C211" s="61" t="s">
        <v>24</v>
      </c>
      <c r="D211" s="59">
        <v>0</v>
      </c>
      <c r="E211" s="59">
        <v>0</v>
      </c>
      <c r="F211" s="59">
        <v>0</v>
      </c>
      <c r="G211" s="59">
        <v>0</v>
      </c>
      <c r="H211" s="59">
        <v>0</v>
      </c>
      <c r="I211" s="60">
        <v>0</v>
      </c>
      <c r="J211" s="60">
        <v>0</v>
      </c>
      <c r="K211" s="60">
        <v>0</v>
      </c>
    </row>
    <row r="212" spans="1:11" ht="15.75" customHeight="1" x14ac:dyDescent="0.25">
      <c r="A212" s="208" t="s">
        <v>219</v>
      </c>
      <c r="B212" s="200" t="s">
        <v>187</v>
      </c>
      <c r="C212" s="61" t="s">
        <v>172</v>
      </c>
      <c r="D212" s="59">
        <f>D213+D214+D215+D216</f>
        <v>0</v>
      </c>
      <c r="E212" s="59">
        <f>E213+E214+E215+E216</f>
        <v>0</v>
      </c>
      <c r="F212" s="59">
        <f>F213+F214+F215+F216</f>
        <v>0</v>
      </c>
      <c r="G212" s="59">
        <f>G213+G214+G215+G216</f>
        <v>0</v>
      </c>
      <c r="H212" s="59">
        <f>H213+H214+H215+H216</f>
        <v>0</v>
      </c>
      <c r="I212" s="60">
        <v>0</v>
      </c>
      <c r="J212" s="60">
        <v>0</v>
      </c>
      <c r="K212" s="60">
        <v>0</v>
      </c>
    </row>
    <row r="213" spans="1:11" ht="31.5" x14ac:dyDescent="0.25">
      <c r="A213" s="209"/>
      <c r="B213" s="201"/>
      <c r="C213" s="61" t="s">
        <v>19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60">
        <v>0</v>
      </c>
      <c r="J213" s="60">
        <v>0</v>
      </c>
      <c r="K213" s="60">
        <v>0</v>
      </c>
    </row>
    <row r="214" spans="1:11" ht="47.25" x14ac:dyDescent="0.25">
      <c r="A214" s="209"/>
      <c r="B214" s="201"/>
      <c r="C214" s="61" t="s">
        <v>21</v>
      </c>
      <c r="D214" s="59">
        <v>0</v>
      </c>
      <c r="E214" s="59">
        <v>0</v>
      </c>
      <c r="F214" s="59">
        <v>0</v>
      </c>
      <c r="G214" s="59">
        <v>0</v>
      </c>
      <c r="H214" s="59">
        <v>0</v>
      </c>
      <c r="I214" s="60">
        <v>0</v>
      </c>
      <c r="J214" s="60">
        <v>0</v>
      </c>
      <c r="K214" s="60">
        <v>0</v>
      </c>
    </row>
    <row r="215" spans="1:11" ht="47.25" x14ac:dyDescent="0.25">
      <c r="A215" s="209"/>
      <c r="B215" s="201"/>
      <c r="C215" s="61" t="s">
        <v>23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60">
        <v>0</v>
      </c>
      <c r="J215" s="60">
        <v>0</v>
      </c>
      <c r="K215" s="60">
        <v>0</v>
      </c>
    </row>
    <row r="216" spans="1:11" ht="47.25" x14ac:dyDescent="0.25">
      <c r="A216" s="210"/>
      <c r="B216" s="202"/>
      <c r="C216" s="61" t="s">
        <v>24</v>
      </c>
      <c r="D216" s="59">
        <v>0</v>
      </c>
      <c r="E216" s="59">
        <v>0</v>
      </c>
      <c r="F216" s="59">
        <v>0</v>
      </c>
      <c r="G216" s="59">
        <v>0</v>
      </c>
      <c r="H216" s="59">
        <v>0</v>
      </c>
      <c r="I216" s="60">
        <v>0</v>
      </c>
      <c r="J216" s="60">
        <v>0</v>
      </c>
      <c r="K216" s="60">
        <v>0</v>
      </c>
    </row>
    <row r="217" spans="1:11" ht="15.75" customHeight="1" x14ac:dyDescent="0.25">
      <c r="A217" s="200" t="s">
        <v>220</v>
      </c>
      <c r="B217" s="203" t="s">
        <v>221</v>
      </c>
      <c r="C217" s="61" t="s">
        <v>172</v>
      </c>
      <c r="D217" s="59">
        <f>D218+D219+D220+D221</f>
        <v>122</v>
      </c>
      <c r="E217" s="59">
        <f>E218+E219+E220+E221</f>
        <v>122</v>
      </c>
      <c r="F217" s="59">
        <f>F218+F219+F220+F221</f>
        <v>122</v>
      </c>
      <c r="G217" s="59">
        <f>G218+G219+G220+G221</f>
        <v>122</v>
      </c>
      <c r="H217" s="59">
        <f>H218+H219+H220+H221</f>
        <v>122</v>
      </c>
      <c r="I217" s="60">
        <f t="shared" si="64"/>
        <v>100</v>
      </c>
      <c r="J217" s="60">
        <f t="shared" ref="J217:J218" si="65">G217/E217*100</f>
        <v>100</v>
      </c>
      <c r="K217" s="60">
        <f t="shared" ref="K217:K218" si="66">G217/F217*100</f>
        <v>100</v>
      </c>
    </row>
    <row r="218" spans="1:11" ht="31.5" x14ac:dyDescent="0.25">
      <c r="A218" s="201"/>
      <c r="B218" s="203"/>
      <c r="C218" s="61" t="s">
        <v>19</v>
      </c>
      <c r="D218" s="59">
        <f>D224+D229+D234+D239</f>
        <v>122</v>
      </c>
      <c r="E218" s="59">
        <f>E224+E229+E234+E239</f>
        <v>122</v>
      </c>
      <c r="F218" s="59">
        <f>F224+F229+F234+F239</f>
        <v>122</v>
      </c>
      <c r="G218" s="59">
        <f>G224+G229+G234+G239</f>
        <v>122</v>
      </c>
      <c r="H218" s="59">
        <f>H224+H229+H234+H239</f>
        <v>122</v>
      </c>
      <c r="I218" s="60">
        <f t="shared" si="64"/>
        <v>100</v>
      </c>
      <c r="J218" s="60">
        <f t="shared" si="65"/>
        <v>100</v>
      </c>
      <c r="K218" s="60">
        <f t="shared" si="66"/>
        <v>100</v>
      </c>
    </row>
    <row r="219" spans="1:11" ht="47.25" x14ac:dyDescent="0.25">
      <c r="A219" s="201"/>
      <c r="B219" s="203"/>
      <c r="C219" s="61" t="s">
        <v>21</v>
      </c>
      <c r="D219" s="59">
        <f t="shared" ref="D219:H221" si="67">D225+D230+D235+D240</f>
        <v>0</v>
      </c>
      <c r="E219" s="59">
        <f t="shared" si="67"/>
        <v>0</v>
      </c>
      <c r="F219" s="59">
        <f t="shared" si="67"/>
        <v>0</v>
      </c>
      <c r="G219" s="59">
        <f t="shared" si="67"/>
        <v>0</v>
      </c>
      <c r="H219" s="59">
        <f t="shared" si="67"/>
        <v>0</v>
      </c>
      <c r="I219" s="60">
        <v>0</v>
      </c>
      <c r="J219" s="60">
        <v>0</v>
      </c>
      <c r="K219" s="60">
        <v>0</v>
      </c>
    </row>
    <row r="220" spans="1:11" ht="47.25" x14ac:dyDescent="0.25">
      <c r="A220" s="201"/>
      <c r="B220" s="203"/>
      <c r="C220" s="61" t="s">
        <v>222</v>
      </c>
      <c r="D220" s="59">
        <f t="shared" si="67"/>
        <v>0</v>
      </c>
      <c r="E220" s="59">
        <f t="shared" si="67"/>
        <v>0</v>
      </c>
      <c r="F220" s="59">
        <f t="shared" si="67"/>
        <v>0</v>
      </c>
      <c r="G220" s="59">
        <f t="shared" si="67"/>
        <v>0</v>
      </c>
      <c r="H220" s="59">
        <f t="shared" si="67"/>
        <v>0</v>
      </c>
      <c r="I220" s="60">
        <v>0</v>
      </c>
      <c r="J220" s="60">
        <v>0</v>
      </c>
      <c r="K220" s="60">
        <v>0</v>
      </c>
    </row>
    <row r="221" spans="1:11" ht="47.25" x14ac:dyDescent="0.25">
      <c r="A221" s="201"/>
      <c r="B221" s="203"/>
      <c r="C221" s="61" t="s">
        <v>24</v>
      </c>
      <c r="D221" s="59">
        <f t="shared" si="67"/>
        <v>0</v>
      </c>
      <c r="E221" s="59">
        <f t="shared" si="67"/>
        <v>0</v>
      </c>
      <c r="F221" s="59">
        <f t="shared" si="67"/>
        <v>0</v>
      </c>
      <c r="G221" s="59">
        <f t="shared" si="67"/>
        <v>0</v>
      </c>
      <c r="H221" s="59">
        <f t="shared" si="67"/>
        <v>0</v>
      </c>
      <c r="I221" s="60">
        <v>0</v>
      </c>
      <c r="J221" s="60">
        <v>0</v>
      </c>
      <c r="K221" s="60">
        <v>0</v>
      </c>
    </row>
    <row r="222" spans="1:11" ht="15.75" customHeight="1" x14ac:dyDescent="0.25">
      <c r="A222" s="201"/>
      <c r="B222" s="204" t="s">
        <v>26</v>
      </c>
      <c r="C222" s="205"/>
      <c r="D222" s="205"/>
      <c r="E222" s="205"/>
      <c r="F222" s="205"/>
      <c r="G222" s="205"/>
      <c r="H222" s="205"/>
      <c r="I222" s="205"/>
      <c r="J222" s="205"/>
      <c r="K222" s="206"/>
    </row>
    <row r="223" spans="1:11" ht="15.75" customHeight="1" x14ac:dyDescent="0.25">
      <c r="A223" s="201"/>
      <c r="B223" s="207" t="s">
        <v>174</v>
      </c>
      <c r="C223" s="61" t="s">
        <v>172</v>
      </c>
      <c r="D223" s="59">
        <f>D224+D225+D226+D227</f>
        <v>27</v>
      </c>
      <c r="E223" s="59">
        <f>E224+E225+E226+E227</f>
        <v>27</v>
      </c>
      <c r="F223" s="59">
        <f>F224+F225+F226+F227</f>
        <v>27</v>
      </c>
      <c r="G223" s="59">
        <f>G224+G225+G226+G227</f>
        <v>27</v>
      </c>
      <c r="H223" s="59">
        <f>H224+H225+H226+H227</f>
        <v>27</v>
      </c>
      <c r="I223" s="60">
        <f>H223/D223*100</f>
        <v>100</v>
      </c>
      <c r="J223" s="60">
        <f>G223/E223*100</f>
        <v>100</v>
      </c>
      <c r="K223" s="60">
        <f>G223/F223*100</f>
        <v>100</v>
      </c>
    </row>
    <row r="224" spans="1:11" ht="31.5" x14ac:dyDescent="0.25">
      <c r="A224" s="201"/>
      <c r="B224" s="207"/>
      <c r="C224" s="61" t="s">
        <v>19</v>
      </c>
      <c r="D224" s="59">
        <f>D259+D264</f>
        <v>27</v>
      </c>
      <c r="E224" s="59">
        <f>E259+E264</f>
        <v>27</v>
      </c>
      <c r="F224" s="59">
        <f>F259+F264</f>
        <v>27</v>
      </c>
      <c r="G224" s="59">
        <f>G259+G264</f>
        <v>27</v>
      </c>
      <c r="H224" s="59">
        <f>H259+H264</f>
        <v>27</v>
      </c>
      <c r="I224" s="60">
        <f t="shared" ref="I224:I274" si="68">H224/D224*100</f>
        <v>100</v>
      </c>
      <c r="J224" s="60">
        <f t="shared" ref="J224:J274" si="69">G224/E224*100</f>
        <v>100</v>
      </c>
      <c r="K224" s="60">
        <f t="shared" ref="K224:K274" si="70">G224/F224*100</f>
        <v>100</v>
      </c>
    </row>
    <row r="225" spans="1:11" ht="47.25" x14ac:dyDescent="0.25">
      <c r="A225" s="201"/>
      <c r="B225" s="207"/>
      <c r="C225" s="61" t="s">
        <v>21</v>
      </c>
      <c r="D225" s="59">
        <f t="shared" ref="D225:H227" si="71">D260+D265</f>
        <v>0</v>
      </c>
      <c r="E225" s="59">
        <f t="shared" si="71"/>
        <v>0</v>
      </c>
      <c r="F225" s="59">
        <f t="shared" si="71"/>
        <v>0</v>
      </c>
      <c r="G225" s="59">
        <f t="shared" si="71"/>
        <v>0</v>
      </c>
      <c r="H225" s="59">
        <f t="shared" si="71"/>
        <v>0</v>
      </c>
      <c r="I225" s="60">
        <v>0</v>
      </c>
      <c r="J225" s="60">
        <v>0</v>
      </c>
      <c r="K225" s="60">
        <v>0</v>
      </c>
    </row>
    <row r="226" spans="1:11" ht="47.25" x14ac:dyDescent="0.25">
      <c r="A226" s="201"/>
      <c r="B226" s="207"/>
      <c r="C226" s="61" t="s">
        <v>23</v>
      </c>
      <c r="D226" s="59">
        <f t="shared" si="71"/>
        <v>0</v>
      </c>
      <c r="E226" s="59">
        <f t="shared" si="71"/>
        <v>0</v>
      </c>
      <c r="F226" s="59">
        <f t="shared" si="71"/>
        <v>0</v>
      </c>
      <c r="G226" s="59">
        <f t="shared" si="71"/>
        <v>0</v>
      </c>
      <c r="H226" s="59">
        <f t="shared" si="71"/>
        <v>0</v>
      </c>
      <c r="I226" s="60">
        <v>0</v>
      </c>
      <c r="J226" s="60">
        <v>0</v>
      </c>
      <c r="K226" s="60">
        <v>0</v>
      </c>
    </row>
    <row r="227" spans="1:11" ht="47.25" x14ac:dyDescent="0.25">
      <c r="A227" s="201"/>
      <c r="B227" s="207"/>
      <c r="C227" s="61" t="s">
        <v>24</v>
      </c>
      <c r="D227" s="59">
        <f t="shared" si="71"/>
        <v>0</v>
      </c>
      <c r="E227" s="59">
        <f t="shared" si="71"/>
        <v>0</v>
      </c>
      <c r="F227" s="59">
        <f t="shared" si="71"/>
        <v>0</v>
      </c>
      <c r="G227" s="59">
        <f t="shared" si="71"/>
        <v>0</v>
      </c>
      <c r="H227" s="59">
        <f t="shared" si="71"/>
        <v>0</v>
      </c>
      <c r="I227" s="60">
        <v>0</v>
      </c>
      <c r="J227" s="60">
        <v>0</v>
      </c>
      <c r="K227" s="60">
        <v>0</v>
      </c>
    </row>
    <row r="228" spans="1:11" ht="15.75" customHeight="1" x14ac:dyDescent="0.25">
      <c r="A228" s="201"/>
      <c r="B228" s="207" t="s">
        <v>175</v>
      </c>
      <c r="C228" s="61" t="s">
        <v>172</v>
      </c>
      <c r="D228" s="59">
        <f>D229+D230+D231+D232</f>
        <v>95</v>
      </c>
      <c r="E228" s="59">
        <f>E229+E230+E231+E232</f>
        <v>95</v>
      </c>
      <c r="F228" s="59">
        <f>F229+F230+F231+F232</f>
        <v>95</v>
      </c>
      <c r="G228" s="59">
        <f>G229+G230+G231+G232</f>
        <v>95</v>
      </c>
      <c r="H228" s="59">
        <f>H229+H230+H231+H232</f>
        <v>95</v>
      </c>
      <c r="I228" s="60">
        <f t="shared" si="68"/>
        <v>100</v>
      </c>
      <c r="J228" s="60">
        <f t="shared" si="69"/>
        <v>100</v>
      </c>
      <c r="K228" s="60">
        <f t="shared" si="70"/>
        <v>100</v>
      </c>
    </row>
    <row r="229" spans="1:11" ht="31.5" x14ac:dyDescent="0.25">
      <c r="A229" s="201"/>
      <c r="B229" s="207"/>
      <c r="C229" s="61" t="s">
        <v>19</v>
      </c>
      <c r="D229" s="59">
        <f>D244+D269+D274+D299</f>
        <v>95</v>
      </c>
      <c r="E229" s="59">
        <f>E244+E269+E274+E299</f>
        <v>95</v>
      </c>
      <c r="F229" s="59">
        <f>F244+F269+F274+F299</f>
        <v>95</v>
      </c>
      <c r="G229" s="59">
        <f>G244+G269+G274+G299</f>
        <v>95</v>
      </c>
      <c r="H229" s="59">
        <f>H244+H269+H274+H299</f>
        <v>95</v>
      </c>
      <c r="I229" s="60">
        <f t="shared" si="68"/>
        <v>100</v>
      </c>
      <c r="J229" s="60">
        <f t="shared" si="69"/>
        <v>100</v>
      </c>
      <c r="K229" s="60">
        <f t="shared" si="70"/>
        <v>100</v>
      </c>
    </row>
    <row r="230" spans="1:11" ht="47.25" x14ac:dyDescent="0.25">
      <c r="A230" s="201"/>
      <c r="B230" s="207"/>
      <c r="C230" s="61" t="s">
        <v>21</v>
      </c>
      <c r="D230" s="59">
        <f t="shared" ref="D230:H232" si="72">D245+D270+D275+D300</f>
        <v>0</v>
      </c>
      <c r="E230" s="59">
        <f t="shared" si="72"/>
        <v>0</v>
      </c>
      <c r="F230" s="59">
        <f t="shared" si="72"/>
        <v>0</v>
      </c>
      <c r="G230" s="59">
        <f t="shared" si="72"/>
        <v>0</v>
      </c>
      <c r="H230" s="59">
        <f t="shared" si="72"/>
        <v>0</v>
      </c>
      <c r="I230" s="60">
        <v>0</v>
      </c>
      <c r="J230" s="60">
        <v>0</v>
      </c>
      <c r="K230" s="60">
        <v>0</v>
      </c>
    </row>
    <row r="231" spans="1:11" ht="47.25" x14ac:dyDescent="0.25">
      <c r="A231" s="201"/>
      <c r="B231" s="207"/>
      <c r="C231" s="61" t="s">
        <v>23</v>
      </c>
      <c r="D231" s="59">
        <f t="shared" si="72"/>
        <v>0</v>
      </c>
      <c r="E231" s="59">
        <f t="shared" si="72"/>
        <v>0</v>
      </c>
      <c r="F231" s="59">
        <f t="shared" si="72"/>
        <v>0</v>
      </c>
      <c r="G231" s="59">
        <f t="shared" si="72"/>
        <v>0</v>
      </c>
      <c r="H231" s="59">
        <f t="shared" si="72"/>
        <v>0</v>
      </c>
      <c r="I231" s="60">
        <v>0</v>
      </c>
      <c r="J231" s="60">
        <v>0</v>
      </c>
      <c r="K231" s="60">
        <v>0</v>
      </c>
    </row>
    <row r="232" spans="1:11" ht="47.25" x14ac:dyDescent="0.25">
      <c r="A232" s="201"/>
      <c r="B232" s="207"/>
      <c r="C232" s="61" t="s">
        <v>24</v>
      </c>
      <c r="D232" s="59">
        <f t="shared" si="72"/>
        <v>0</v>
      </c>
      <c r="E232" s="59">
        <f t="shared" si="72"/>
        <v>0</v>
      </c>
      <c r="F232" s="59">
        <f t="shared" si="72"/>
        <v>0</v>
      </c>
      <c r="G232" s="59">
        <f t="shared" si="72"/>
        <v>0</v>
      </c>
      <c r="H232" s="59">
        <f t="shared" si="72"/>
        <v>0</v>
      </c>
      <c r="I232" s="60">
        <v>0</v>
      </c>
      <c r="J232" s="60">
        <v>0</v>
      </c>
      <c r="K232" s="60">
        <v>0</v>
      </c>
    </row>
    <row r="233" spans="1:11" ht="15.75" customHeight="1" x14ac:dyDescent="0.25">
      <c r="A233" s="201"/>
      <c r="B233" s="203" t="s">
        <v>180</v>
      </c>
      <c r="C233" s="61" t="s">
        <v>172</v>
      </c>
      <c r="D233" s="59">
        <f>D234+D235+D236+D237</f>
        <v>0</v>
      </c>
      <c r="E233" s="59">
        <f>E234+E235+E236+E237</f>
        <v>0</v>
      </c>
      <c r="F233" s="59">
        <f>F234+F235+F236+F237</f>
        <v>0</v>
      </c>
      <c r="G233" s="59">
        <f>G234+G235+G236+G237</f>
        <v>0</v>
      </c>
      <c r="H233" s="59">
        <f>H234+H235+H236+H237</f>
        <v>0</v>
      </c>
      <c r="I233" s="60">
        <v>0</v>
      </c>
      <c r="J233" s="60">
        <v>0</v>
      </c>
      <c r="K233" s="60">
        <v>0</v>
      </c>
    </row>
    <row r="234" spans="1:11" ht="31.5" x14ac:dyDescent="0.25">
      <c r="A234" s="201"/>
      <c r="B234" s="203"/>
      <c r="C234" s="61" t="s">
        <v>19</v>
      </c>
      <c r="D234" s="59">
        <f>D284+D289+D294</f>
        <v>0</v>
      </c>
      <c r="E234" s="59">
        <f>E284+E289+E294</f>
        <v>0</v>
      </c>
      <c r="F234" s="59">
        <f>F284+F289+F294</f>
        <v>0</v>
      </c>
      <c r="G234" s="59">
        <f>G284+G289+G294</f>
        <v>0</v>
      </c>
      <c r="H234" s="59">
        <f>H284+H289+H294</f>
        <v>0</v>
      </c>
      <c r="I234" s="60">
        <v>0</v>
      </c>
      <c r="J234" s="60">
        <v>0</v>
      </c>
      <c r="K234" s="60">
        <v>0</v>
      </c>
    </row>
    <row r="235" spans="1:11" ht="47.25" x14ac:dyDescent="0.25">
      <c r="A235" s="201"/>
      <c r="B235" s="203"/>
      <c r="C235" s="61" t="s">
        <v>21</v>
      </c>
      <c r="D235" s="59">
        <f t="shared" ref="D235:H237" si="73">D285+D290+D295</f>
        <v>0</v>
      </c>
      <c r="E235" s="59">
        <f t="shared" si="73"/>
        <v>0</v>
      </c>
      <c r="F235" s="59">
        <f t="shared" si="73"/>
        <v>0</v>
      </c>
      <c r="G235" s="59">
        <f t="shared" si="73"/>
        <v>0</v>
      </c>
      <c r="H235" s="59">
        <f t="shared" si="73"/>
        <v>0</v>
      </c>
      <c r="I235" s="60">
        <v>0</v>
      </c>
      <c r="J235" s="60">
        <v>0</v>
      </c>
      <c r="K235" s="60">
        <v>0</v>
      </c>
    </row>
    <row r="236" spans="1:11" ht="47.25" x14ac:dyDescent="0.25">
      <c r="A236" s="201"/>
      <c r="B236" s="203"/>
      <c r="C236" s="61" t="s">
        <v>23</v>
      </c>
      <c r="D236" s="59">
        <f t="shared" si="73"/>
        <v>0</v>
      </c>
      <c r="E236" s="59">
        <f t="shared" si="73"/>
        <v>0</v>
      </c>
      <c r="F236" s="59">
        <f t="shared" si="73"/>
        <v>0</v>
      </c>
      <c r="G236" s="59">
        <f t="shared" si="73"/>
        <v>0</v>
      </c>
      <c r="H236" s="59">
        <f t="shared" si="73"/>
        <v>0</v>
      </c>
      <c r="I236" s="60">
        <v>0</v>
      </c>
      <c r="J236" s="60">
        <v>0</v>
      </c>
      <c r="K236" s="60">
        <v>0</v>
      </c>
    </row>
    <row r="237" spans="1:11" ht="47.25" x14ac:dyDescent="0.25">
      <c r="A237" s="201"/>
      <c r="B237" s="203"/>
      <c r="C237" s="61" t="s">
        <v>24</v>
      </c>
      <c r="D237" s="59">
        <f t="shared" si="73"/>
        <v>0</v>
      </c>
      <c r="E237" s="59">
        <f t="shared" si="73"/>
        <v>0</v>
      </c>
      <c r="F237" s="59">
        <f t="shared" si="73"/>
        <v>0</v>
      </c>
      <c r="G237" s="59">
        <f t="shared" si="73"/>
        <v>0</v>
      </c>
      <c r="H237" s="59">
        <f t="shared" si="73"/>
        <v>0</v>
      </c>
      <c r="I237" s="60">
        <v>0</v>
      </c>
      <c r="J237" s="60">
        <v>0</v>
      </c>
      <c r="K237" s="60">
        <v>0</v>
      </c>
    </row>
    <row r="238" spans="1:11" ht="15.75" customHeight="1" x14ac:dyDescent="0.25">
      <c r="A238" s="201"/>
      <c r="B238" s="200" t="s">
        <v>187</v>
      </c>
      <c r="C238" s="61" t="s">
        <v>172</v>
      </c>
      <c r="D238" s="59">
        <f>D239+D240+D241+D242</f>
        <v>0</v>
      </c>
      <c r="E238" s="59">
        <f>E239+E240+E241+E242</f>
        <v>0</v>
      </c>
      <c r="F238" s="59">
        <f>F239+F240+F241+F242</f>
        <v>0</v>
      </c>
      <c r="G238" s="59">
        <f>G239+G240+G241+G242</f>
        <v>0</v>
      </c>
      <c r="H238" s="59">
        <f>H239+H240+H241+H242</f>
        <v>0</v>
      </c>
      <c r="I238" s="60">
        <v>0</v>
      </c>
      <c r="J238" s="60">
        <v>0</v>
      </c>
      <c r="K238" s="60">
        <v>0</v>
      </c>
    </row>
    <row r="239" spans="1:11" ht="31.5" x14ac:dyDescent="0.25">
      <c r="A239" s="201"/>
      <c r="B239" s="201"/>
      <c r="C239" s="61" t="s">
        <v>19</v>
      </c>
      <c r="D239" s="59">
        <f>D279</f>
        <v>0</v>
      </c>
      <c r="E239" s="59">
        <f>E279</f>
        <v>0</v>
      </c>
      <c r="F239" s="59">
        <f>F279</f>
        <v>0</v>
      </c>
      <c r="G239" s="59">
        <f>G279</f>
        <v>0</v>
      </c>
      <c r="H239" s="59">
        <f>H279</f>
        <v>0</v>
      </c>
      <c r="I239" s="60">
        <v>0</v>
      </c>
      <c r="J239" s="60">
        <v>0</v>
      </c>
      <c r="K239" s="60">
        <v>0</v>
      </c>
    </row>
    <row r="240" spans="1:11" ht="47.25" x14ac:dyDescent="0.25">
      <c r="A240" s="201"/>
      <c r="B240" s="201"/>
      <c r="C240" s="61" t="s">
        <v>21</v>
      </c>
      <c r="D240" s="59">
        <f t="shared" ref="D240:H242" si="74">D280</f>
        <v>0</v>
      </c>
      <c r="E240" s="59">
        <f t="shared" si="74"/>
        <v>0</v>
      </c>
      <c r="F240" s="59">
        <f t="shared" si="74"/>
        <v>0</v>
      </c>
      <c r="G240" s="59">
        <f t="shared" si="74"/>
        <v>0</v>
      </c>
      <c r="H240" s="59">
        <f t="shared" si="74"/>
        <v>0</v>
      </c>
      <c r="I240" s="60">
        <v>0</v>
      </c>
      <c r="J240" s="60">
        <v>0</v>
      </c>
      <c r="K240" s="60">
        <v>0</v>
      </c>
    </row>
    <row r="241" spans="1:11" ht="47.25" x14ac:dyDescent="0.25">
      <c r="A241" s="201"/>
      <c r="B241" s="201"/>
      <c r="C241" s="61" t="s">
        <v>23</v>
      </c>
      <c r="D241" s="59">
        <f t="shared" si="74"/>
        <v>0</v>
      </c>
      <c r="E241" s="59">
        <f t="shared" si="74"/>
        <v>0</v>
      </c>
      <c r="F241" s="59">
        <f t="shared" si="74"/>
        <v>0</v>
      </c>
      <c r="G241" s="59">
        <f t="shared" si="74"/>
        <v>0</v>
      </c>
      <c r="H241" s="59">
        <f t="shared" si="74"/>
        <v>0</v>
      </c>
      <c r="I241" s="60">
        <v>0</v>
      </c>
      <c r="J241" s="60">
        <v>0</v>
      </c>
      <c r="K241" s="60">
        <v>0</v>
      </c>
    </row>
    <row r="242" spans="1:11" ht="47.25" x14ac:dyDescent="0.25">
      <c r="A242" s="202"/>
      <c r="B242" s="202"/>
      <c r="C242" s="61" t="s">
        <v>24</v>
      </c>
      <c r="D242" s="59">
        <f t="shared" si="74"/>
        <v>0</v>
      </c>
      <c r="E242" s="59">
        <f t="shared" si="74"/>
        <v>0</v>
      </c>
      <c r="F242" s="59">
        <f t="shared" si="74"/>
        <v>0</v>
      </c>
      <c r="G242" s="59">
        <f t="shared" si="74"/>
        <v>0</v>
      </c>
      <c r="H242" s="59">
        <f t="shared" si="74"/>
        <v>0</v>
      </c>
      <c r="I242" s="60">
        <v>0</v>
      </c>
      <c r="J242" s="60">
        <v>0</v>
      </c>
      <c r="K242" s="60">
        <v>0</v>
      </c>
    </row>
    <row r="243" spans="1:11" ht="15.75" customHeight="1" x14ac:dyDescent="0.25">
      <c r="A243" s="200" t="s">
        <v>223</v>
      </c>
      <c r="B243" s="200" t="s">
        <v>184</v>
      </c>
      <c r="C243" s="61" t="s">
        <v>172</v>
      </c>
      <c r="D243" s="59">
        <f>D244+D245+D246+D247</f>
        <v>15</v>
      </c>
      <c r="E243" s="59">
        <f>E244+E245+E246+E247</f>
        <v>15</v>
      </c>
      <c r="F243" s="59">
        <f>F244+F245+F246+F247</f>
        <v>15</v>
      </c>
      <c r="G243" s="59">
        <f>G244+G245+G246+G247</f>
        <v>15</v>
      </c>
      <c r="H243" s="59">
        <f>H244+H245+H246+H247</f>
        <v>15</v>
      </c>
      <c r="I243" s="60">
        <f t="shared" si="68"/>
        <v>100</v>
      </c>
      <c r="J243" s="60">
        <f t="shared" si="69"/>
        <v>100</v>
      </c>
      <c r="K243" s="60">
        <f t="shared" si="70"/>
        <v>100</v>
      </c>
    </row>
    <row r="244" spans="1:11" ht="31.5" x14ac:dyDescent="0.25">
      <c r="A244" s="201"/>
      <c r="B244" s="201"/>
      <c r="C244" s="61" t="s">
        <v>19</v>
      </c>
      <c r="D244" s="59">
        <v>15</v>
      </c>
      <c r="E244" s="59">
        <v>15</v>
      </c>
      <c r="F244" s="59">
        <v>15</v>
      </c>
      <c r="G244" s="59">
        <v>15</v>
      </c>
      <c r="H244" s="59">
        <v>15</v>
      </c>
      <c r="I244" s="60">
        <f t="shared" si="68"/>
        <v>100</v>
      </c>
      <c r="J244" s="60">
        <f t="shared" si="69"/>
        <v>100</v>
      </c>
      <c r="K244" s="60">
        <f t="shared" si="70"/>
        <v>100</v>
      </c>
    </row>
    <row r="245" spans="1:11" ht="47.25" x14ac:dyDescent="0.25">
      <c r="A245" s="201"/>
      <c r="B245" s="201"/>
      <c r="C245" s="61" t="s">
        <v>21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60">
        <v>0</v>
      </c>
      <c r="J245" s="60">
        <v>0</v>
      </c>
      <c r="K245" s="60">
        <v>0</v>
      </c>
    </row>
    <row r="246" spans="1:11" ht="47.25" x14ac:dyDescent="0.25">
      <c r="A246" s="201"/>
      <c r="B246" s="201"/>
      <c r="C246" s="61" t="s">
        <v>23</v>
      </c>
      <c r="D246" s="59">
        <v>0</v>
      </c>
      <c r="E246" s="59">
        <v>0</v>
      </c>
      <c r="F246" s="59">
        <v>0</v>
      </c>
      <c r="G246" s="59">
        <v>0</v>
      </c>
      <c r="H246" s="59">
        <v>0</v>
      </c>
      <c r="I246" s="60">
        <v>0</v>
      </c>
      <c r="J246" s="60">
        <v>0</v>
      </c>
      <c r="K246" s="60">
        <v>0</v>
      </c>
    </row>
    <row r="247" spans="1:11" ht="47.25" x14ac:dyDescent="0.25">
      <c r="A247" s="202"/>
      <c r="B247" s="202"/>
      <c r="C247" s="61" t="s">
        <v>24</v>
      </c>
      <c r="D247" s="59">
        <v>0</v>
      </c>
      <c r="E247" s="59">
        <v>0</v>
      </c>
      <c r="F247" s="59">
        <v>0</v>
      </c>
      <c r="G247" s="59">
        <v>0</v>
      </c>
      <c r="H247" s="59">
        <v>0</v>
      </c>
      <c r="I247" s="60">
        <v>0</v>
      </c>
      <c r="J247" s="60">
        <v>0</v>
      </c>
      <c r="K247" s="60">
        <v>0</v>
      </c>
    </row>
    <row r="248" spans="1:11" ht="15.75" customHeight="1" x14ac:dyDescent="0.25">
      <c r="A248" s="200" t="s">
        <v>224</v>
      </c>
      <c r="B248" s="200" t="s">
        <v>225</v>
      </c>
      <c r="C248" s="61" t="s">
        <v>172</v>
      </c>
      <c r="D248" s="59">
        <f>D249+D250+D251+D252</f>
        <v>0</v>
      </c>
      <c r="E248" s="59">
        <f>E249+E250+E251+E252</f>
        <v>0</v>
      </c>
      <c r="F248" s="59">
        <f>F249+F250+F251+F252</f>
        <v>0</v>
      </c>
      <c r="G248" s="59">
        <f>G249+G250+G251+G252</f>
        <v>0</v>
      </c>
      <c r="H248" s="59">
        <f>H249+H250+H251+H252</f>
        <v>0</v>
      </c>
      <c r="I248" s="60">
        <v>0</v>
      </c>
      <c r="J248" s="60">
        <v>0</v>
      </c>
      <c r="K248" s="60">
        <v>0</v>
      </c>
    </row>
    <row r="249" spans="1:11" ht="31.5" x14ac:dyDescent="0.25">
      <c r="A249" s="201"/>
      <c r="B249" s="201"/>
      <c r="C249" s="61" t="s">
        <v>19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60">
        <v>0</v>
      </c>
      <c r="J249" s="60">
        <v>0</v>
      </c>
      <c r="K249" s="60">
        <v>0</v>
      </c>
    </row>
    <row r="250" spans="1:11" ht="47.25" x14ac:dyDescent="0.25">
      <c r="A250" s="201"/>
      <c r="B250" s="201"/>
      <c r="C250" s="61" t="s">
        <v>21</v>
      </c>
      <c r="D250" s="59">
        <v>0</v>
      </c>
      <c r="E250" s="59">
        <v>0</v>
      </c>
      <c r="F250" s="59">
        <v>0</v>
      </c>
      <c r="G250" s="59">
        <v>0</v>
      </c>
      <c r="H250" s="59">
        <v>0</v>
      </c>
      <c r="I250" s="60">
        <v>0</v>
      </c>
      <c r="J250" s="60">
        <v>0</v>
      </c>
      <c r="K250" s="60">
        <v>0</v>
      </c>
    </row>
    <row r="251" spans="1:11" ht="47.25" x14ac:dyDescent="0.25">
      <c r="A251" s="201"/>
      <c r="B251" s="201"/>
      <c r="C251" s="61" t="s">
        <v>23</v>
      </c>
      <c r="D251" s="59">
        <v>0</v>
      </c>
      <c r="E251" s="59">
        <v>0</v>
      </c>
      <c r="F251" s="59">
        <v>0</v>
      </c>
      <c r="G251" s="59">
        <v>0</v>
      </c>
      <c r="H251" s="59">
        <v>0</v>
      </c>
      <c r="I251" s="60">
        <v>0</v>
      </c>
      <c r="J251" s="60">
        <v>0</v>
      </c>
      <c r="K251" s="60">
        <v>0</v>
      </c>
    </row>
    <row r="252" spans="1:11" ht="47.25" x14ac:dyDescent="0.25">
      <c r="A252" s="202"/>
      <c r="B252" s="202"/>
      <c r="C252" s="61" t="s">
        <v>24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60">
        <v>0</v>
      </c>
      <c r="J252" s="60">
        <v>0</v>
      </c>
      <c r="K252" s="60">
        <v>0</v>
      </c>
    </row>
    <row r="253" spans="1:11" ht="15.75" customHeight="1" x14ac:dyDescent="0.25">
      <c r="A253" s="200" t="s">
        <v>226</v>
      </c>
      <c r="B253" s="200" t="s">
        <v>225</v>
      </c>
      <c r="C253" s="61" t="s">
        <v>172</v>
      </c>
      <c r="D253" s="59">
        <f>D254+D255+D256+D257</f>
        <v>0</v>
      </c>
      <c r="E253" s="59">
        <f>E254+E255+E256+E257</f>
        <v>0</v>
      </c>
      <c r="F253" s="59">
        <f>F254+F255+F256+F257</f>
        <v>0</v>
      </c>
      <c r="G253" s="59">
        <f>G254+G255+G256+G257</f>
        <v>0</v>
      </c>
      <c r="H253" s="59">
        <f>H254+H255+H256+H257</f>
        <v>0</v>
      </c>
      <c r="I253" s="60">
        <v>0</v>
      </c>
      <c r="J253" s="60">
        <v>0</v>
      </c>
      <c r="K253" s="60">
        <v>0</v>
      </c>
    </row>
    <row r="254" spans="1:11" ht="31.5" x14ac:dyDescent="0.25">
      <c r="A254" s="201"/>
      <c r="B254" s="201"/>
      <c r="C254" s="61" t="s">
        <v>19</v>
      </c>
      <c r="D254" s="59">
        <v>0</v>
      </c>
      <c r="E254" s="59">
        <v>0</v>
      </c>
      <c r="F254" s="59">
        <v>0</v>
      </c>
      <c r="G254" s="59">
        <v>0</v>
      </c>
      <c r="H254" s="59">
        <v>0</v>
      </c>
      <c r="I254" s="60">
        <v>0</v>
      </c>
      <c r="J254" s="60">
        <v>0</v>
      </c>
      <c r="K254" s="60">
        <v>0</v>
      </c>
    </row>
    <row r="255" spans="1:11" ht="47.25" x14ac:dyDescent="0.25">
      <c r="A255" s="201"/>
      <c r="B255" s="201"/>
      <c r="C255" s="61" t="s">
        <v>21</v>
      </c>
      <c r="D255" s="59">
        <v>0</v>
      </c>
      <c r="E255" s="59">
        <v>0</v>
      </c>
      <c r="F255" s="59">
        <v>0</v>
      </c>
      <c r="G255" s="59">
        <v>0</v>
      </c>
      <c r="H255" s="59">
        <v>0</v>
      </c>
      <c r="I255" s="60">
        <v>0</v>
      </c>
      <c r="J255" s="60">
        <v>0</v>
      </c>
      <c r="K255" s="60">
        <v>0</v>
      </c>
    </row>
    <row r="256" spans="1:11" ht="47.25" x14ac:dyDescent="0.25">
      <c r="A256" s="201"/>
      <c r="B256" s="201"/>
      <c r="C256" s="61" t="s">
        <v>23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60">
        <v>0</v>
      </c>
      <c r="J256" s="60">
        <v>0</v>
      </c>
      <c r="K256" s="60">
        <v>0</v>
      </c>
    </row>
    <row r="257" spans="1:11" ht="47.25" x14ac:dyDescent="0.25">
      <c r="A257" s="202"/>
      <c r="B257" s="202"/>
      <c r="C257" s="61" t="s">
        <v>24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60">
        <v>0</v>
      </c>
      <c r="J257" s="60">
        <v>0</v>
      </c>
      <c r="K257" s="60">
        <v>0</v>
      </c>
    </row>
    <row r="258" spans="1:11" ht="15.75" customHeight="1" x14ac:dyDescent="0.25">
      <c r="A258" s="200" t="s">
        <v>227</v>
      </c>
      <c r="B258" s="200" t="s">
        <v>174</v>
      </c>
      <c r="C258" s="61" t="s">
        <v>172</v>
      </c>
      <c r="D258" s="59">
        <f>D259+D260+D261+D262</f>
        <v>0</v>
      </c>
      <c r="E258" s="59">
        <f>E259+E260+E261+E262</f>
        <v>0</v>
      </c>
      <c r="F258" s="59">
        <f>F259+F260+F261+F262</f>
        <v>0</v>
      </c>
      <c r="G258" s="59">
        <f t="shared" ref="G258:H258" si="75">G259+G260+G261+G262</f>
        <v>0</v>
      </c>
      <c r="H258" s="59">
        <f t="shared" si="75"/>
        <v>0</v>
      </c>
      <c r="I258" s="60">
        <v>0</v>
      </c>
      <c r="J258" s="60">
        <v>0</v>
      </c>
      <c r="K258" s="60">
        <v>0</v>
      </c>
    </row>
    <row r="259" spans="1:11" ht="31.5" x14ac:dyDescent="0.25">
      <c r="A259" s="201"/>
      <c r="B259" s="201"/>
      <c r="C259" s="61" t="s">
        <v>19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60">
        <v>0</v>
      </c>
      <c r="J259" s="60">
        <v>0</v>
      </c>
      <c r="K259" s="60">
        <v>0</v>
      </c>
    </row>
    <row r="260" spans="1:11" ht="47.25" x14ac:dyDescent="0.25">
      <c r="A260" s="201"/>
      <c r="B260" s="201"/>
      <c r="C260" s="61" t="s">
        <v>21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60">
        <v>0</v>
      </c>
      <c r="J260" s="60">
        <v>0</v>
      </c>
      <c r="K260" s="60">
        <v>0</v>
      </c>
    </row>
    <row r="261" spans="1:11" ht="47.25" x14ac:dyDescent="0.25">
      <c r="A261" s="201"/>
      <c r="B261" s="201"/>
      <c r="C261" s="61" t="s">
        <v>23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60">
        <v>0</v>
      </c>
      <c r="J261" s="60">
        <v>0</v>
      </c>
      <c r="K261" s="60">
        <v>0</v>
      </c>
    </row>
    <row r="262" spans="1:11" ht="47.25" x14ac:dyDescent="0.25">
      <c r="A262" s="202"/>
      <c r="B262" s="202"/>
      <c r="C262" s="61" t="s">
        <v>24</v>
      </c>
      <c r="D262" s="59">
        <v>0</v>
      </c>
      <c r="E262" s="59">
        <v>0</v>
      </c>
      <c r="F262" s="59">
        <v>0</v>
      </c>
      <c r="G262" s="59">
        <v>0</v>
      </c>
      <c r="H262" s="59">
        <v>0</v>
      </c>
      <c r="I262" s="60">
        <v>0</v>
      </c>
      <c r="J262" s="60">
        <v>0</v>
      </c>
      <c r="K262" s="60">
        <v>0</v>
      </c>
    </row>
    <row r="263" spans="1:11" ht="15.75" customHeight="1" x14ac:dyDescent="0.25">
      <c r="A263" s="200" t="s">
        <v>228</v>
      </c>
      <c r="B263" s="200" t="s">
        <v>174</v>
      </c>
      <c r="C263" s="61" t="s">
        <v>172</v>
      </c>
      <c r="D263" s="59">
        <f>D264+D265+D266+D267</f>
        <v>27</v>
      </c>
      <c r="E263" s="59">
        <f>E264+E265+E266+E267</f>
        <v>27</v>
      </c>
      <c r="F263" s="59">
        <f>F264+F265+F266+F267</f>
        <v>27</v>
      </c>
      <c r="G263" s="59">
        <f>G264+G265+G266+G267</f>
        <v>27</v>
      </c>
      <c r="H263" s="59">
        <f>H264+H265+H266+H267</f>
        <v>27</v>
      </c>
      <c r="I263" s="60">
        <f t="shared" si="68"/>
        <v>100</v>
      </c>
      <c r="J263" s="60">
        <f t="shared" si="69"/>
        <v>100</v>
      </c>
      <c r="K263" s="60">
        <f t="shared" si="70"/>
        <v>100</v>
      </c>
    </row>
    <row r="264" spans="1:11" ht="31.5" x14ac:dyDescent="0.25">
      <c r="A264" s="201"/>
      <c r="B264" s="201"/>
      <c r="C264" s="61" t="s">
        <v>19</v>
      </c>
      <c r="D264" s="59">
        <f>30-3</f>
        <v>27</v>
      </c>
      <c r="E264" s="59">
        <f t="shared" ref="E264:H264" si="76">30-3</f>
        <v>27</v>
      </c>
      <c r="F264" s="59">
        <f t="shared" si="76"/>
        <v>27</v>
      </c>
      <c r="G264" s="59">
        <f t="shared" si="76"/>
        <v>27</v>
      </c>
      <c r="H264" s="59">
        <f t="shared" si="76"/>
        <v>27</v>
      </c>
      <c r="I264" s="60">
        <f t="shared" si="68"/>
        <v>100</v>
      </c>
      <c r="J264" s="60">
        <f t="shared" si="69"/>
        <v>100</v>
      </c>
      <c r="K264" s="60">
        <f t="shared" si="70"/>
        <v>100</v>
      </c>
    </row>
    <row r="265" spans="1:11" ht="47.25" x14ac:dyDescent="0.25">
      <c r="A265" s="201"/>
      <c r="B265" s="201"/>
      <c r="C265" s="61" t="s">
        <v>21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60">
        <v>0</v>
      </c>
      <c r="J265" s="60">
        <v>0</v>
      </c>
      <c r="K265" s="60">
        <v>0</v>
      </c>
    </row>
    <row r="266" spans="1:11" ht="47.25" x14ac:dyDescent="0.25">
      <c r="A266" s="201"/>
      <c r="B266" s="201"/>
      <c r="C266" s="61" t="s">
        <v>23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60">
        <v>0</v>
      </c>
      <c r="J266" s="60">
        <v>0</v>
      </c>
      <c r="K266" s="60">
        <v>0</v>
      </c>
    </row>
    <row r="267" spans="1:11" ht="47.25" x14ac:dyDescent="0.25">
      <c r="A267" s="202"/>
      <c r="B267" s="202"/>
      <c r="C267" s="61" t="s">
        <v>24</v>
      </c>
      <c r="D267" s="59">
        <v>0</v>
      </c>
      <c r="E267" s="59">
        <v>0</v>
      </c>
      <c r="F267" s="59">
        <v>0</v>
      </c>
      <c r="G267" s="59">
        <v>0</v>
      </c>
      <c r="H267" s="59">
        <v>0</v>
      </c>
      <c r="I267" s="60">
        <v>0</v>
      </c>
      <c r="J267" s="60">
        <v>0</v>
      </c>
      <c r="K267" s="60">
        <v>0</v>
      </c>
    </row>
    <row r="268" spans="1:11" ht="15.75" customHeight="1" x14ac:dyDescent="0.25">
      <c r="A268" s="200" t="s">
        <v>229</v>
      </c>
      <c r="B268" s="200" t="s">
        <v>175</v>
      </c>
      <c r="C268" s="61" t="s">
        <v>172</v>
      </c>
      <c r="D268" s="59">
        <f>D269+D270+D271+D272</f>
        <v>50</v>
      </c>
      <c r="E268" s="59">
        <f>E269+E270+E271+E272</f>
        <v>50</v>
      </c>
      <c r="F268" s="59">
        <f>F269+F270+F271+F272</f>
        <v>50</v>
      </c>
      <c r="G268" s="59">
        <f>G269+G270+G271+G272</f>
        <v>50</v>
      </c>
      <c r="H268" s="59">
        <f>H269+H270+H271+H272</f>
        <v>50</v>
      </c>
      <c r="I268" s="60">
        <f t="shared" si="68"/>
        <v>100</v>
      </c>
      <c r="J268" s="60">
        <f t="shared" si="69"/>
        <v>100</v>
      </c>
      <c r="K268" s="60">
        <f t="shared" si="70"/>
        <v>100</v>
      </c>
    </row>
    <row r="269" spans="1:11" ht="31.5" x14ac:dyDescent="0.25">
      <c r="A269" s="201"/>
      <c r="B269" s="201"/>
      <c r="C269" s="61" t="s">
        <v>19</v>
      </c>
      <c r="D269" s="59">
        <v>50</v>
      </c>
      <c r="E269" s="59">
        <v>50</v>
      </c>
      <c r="F269" s="59">
        <v>50</v>
      </c>
      <c r="G269" s="59">
        <v>50</v>
      </c>
      <c r="H269" s="59">
        <v>50</v>
      </c>
      <c r="I269" s="60">
        <f>G269/D267:D269*100</f>
        <v>100</v>
      </c>
      <c r="J269" s="60">
        <f>G269/E269*100</f>
        <v>100</v>
      </c>
      <c r="K269" s="60">
        <f>G269/F269*100</f>
        <v>100</v>
      </c>
    </row>
    <row r="270" spans="1:11" ht="47.25" x14ac:dyDescent="0.25">
      <c r="A270" s="201"/>
      <c r="B270" s="201"/>
      <c r="C270" s="61" t="s">
        <v>21</v>
      </c>
      <c r="D270" s="59">
        <v>0</v>
      </c>
      <c r="E270" s="59">
        <v>0</v>
      </c>
      <c r="F270" s="59">
        <v>0</v>
      </c>
      <c r="G270" s="59">
        <v>0</v>
      </c>
      <c r="H270" s="59">
        <v>0</v>
      </c>
      <c r="I270" s="60">
        <v>0</v>
      </c>
      <c r="J270" s="60">
        <v>0</v>
      </c>
      <c r="K270" s="60">
        <v>0</v>
      </c>
    </row>
    <row r="271" spans="1:11" ht="47.25" x14ac:dyDescent="0.25">
      <c r="A271" s="201"/>
      <c r="B271" s="201"/>
      <c r="C271" s="61" t="s">
        <v>23</v>
      </c>
      <c r="D271" s="59">
        <v>0</v>
      </c>
      <c r="E271" s="59">
        <v>0</v>
      </c>
      <c r="F271" s="59">
        <v>0</v>
      </c>
      <c r="G271" s="59">
        <v>0</v>
      </c>
      <c r="H271" s="59">
        <v>0</v>
      </c>
      <c r="I271" s="60">
        <v>0</v>
      </c>
      <c r="J271" s="60">
        <v>0</v>
      </c>
      <c r="K271" s="60">
        <v>0</v>
      </c>
    </row>
    <row r="272" spans="1:11" ht="47.25" x14ac:dyDescent="0.25">
      <c r="A272" s="202"/>
      <c r="B272" s="202"/>
      <c r="C272" s="61" t="s">
        <v>24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60">
        <v>0</v>
      </c>
      <c r="J272" s="60">
        <v>0</v>
      </c>
      <c r="K272" s="60">
        <v>0</v>
      </c>
    </row>
    <row r="273" spans="1:11" ht="15.75" customHeight="1" x14ac:dyDescent="0.25">
      <c r="A273" s="200" t="s">
        <v>230</v>
      </c>
      <c r="B273" s="200" t="s">
        <v>175</v>
      </c>
      <c r="C273" s="61" t="s">
        <v>172</v>
      </c>
      <c r="D273" s="59">
        <f>D274+D275+D276+D277</f>
        <v>15</v>
      </c>
      <c r="E273" s="59">
        <f>E274+E275+E276+E277</f>
        <v>15</v>
      </c>
      <c r="F273" s="59">
        <f>F274</f>
        <v>15</v>
      </c>
      <c r="G273" s="59">
        <f>G274+G275+G276+G277</f>
        <v>15</v>
      </c>
      <c r="H273" s="59">
        <f>H274+H275+H276+H277</f>
        <v>15</v>
      </c>
      <c r="I273" s="60">
        <f t="shared" si="68"/>
        <v>100</v>
      </c>
      <c r="J273" s="60">
        <f t="shared" si="69"/>
        <v>100</v>
      </c>
      <c r="K273" s="60">
        <f t="shared" si="70"/>
        <v>100</v>
      </c>
    </row>
    <row r="274" spans="1:11" ht="31.5" x14ac:dyDescent="0.25">
      <c r="A274" s="201"/>
      <c r="B274" s="201"/>
      <c r="C274" s="61" t="s">
        <v>19</v>
      </c>
      <c r="D274" s="59">
        <v>15</v>
      </c>
      <c r="E274" s="59">
        <v>15</v>
      </c>
      <c r="F274" s="59">
        <v>15</v>
      </c>
      <c r="G274" s="59">
        <v>15</v>
      </c>
      <c r="H274" s="59">
        <v>15</v>
      </c>
      <c r="I274" s="60">
        <f t="shared" si="68"/>
        <v>100</v>
      </c>
      <c r="J274" s="60">
        <f t="shared" si="69"/>
        <v>100</v>
      </c>
      <c r="K274" s="60">
        <f t="shared" si="70"/>
        <v>100</v>
      </c>
    </row>
    <row r="275" spans="1:11" ht="47.25" x14ac:dyDescent="0.25">
      <c r="A275" s="201"/>
      <c r="B275" s="201"/>
      <c r="C275" s="61" t="s">
        <v>21</v>
      </c>
      <c r="D275" s="59">
        <v>0</v>
      </c>
      <c r="E275" s="59">
        <v>0</v>
      </c>
      <c r="F275" s="59">
        <v>0</v>
      </c>
      <c r="G275" s="59">
        <v>0</v>
      </c>
      <c r="H275" s="59">
        <v>0</v>
      </c>
      <c r="I275" s="60">
        <v>0</v>
      </c>
      <c r="J275" s="60">
        <v>0</v>
      </c>
      <c r="K275" s="60">
        <v>0</v>
      </c>
    </row>
    <row r="276" spans="1:11" ht="47.25" x14ac:dyDescent="0.25">
      <c r="A276" s="201"/>
      <c r="B276" s="201"/>
      <c r="C276" s="61" t="s">
        <v>23</v>
      </c>
      <c r="D276" s="59">
        <v>0</v>
      </c>
      <c r="E276" s="59">
        <v>0</v>
      </c>
      <c r="F276" s="59">
        <v>0</v>
      </c>
      <c r="G276" s="59">
        <v>0</v>
      </c>
      <c r="H276" s="59">
        <v>0</v>
      </c>
      <c r="I276" s="60">
        <v>0</v>
      </c>
      <c r="J276" s="60">
        <v>0</v>
      </c>
      <c r="K276" s="60">
        <v>0</v>
      </c>
    </row>
    <row r="277" spans="1:11" ht="47.25" x14ac:dyDescent="0.25">
      <c r="A277" s="202"/>
      <c r="B277" s="202"/>
      <c r="C277" s="61" t="s">
        <v>24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60">
        <v>0</v>
      </c>
      <c r="J277" s="60">
        <v>0</v>
      </c>
      <c r="K277" s="60">
        <v>0</v>
      </c>
    </row>
    <row r="278" spans="1:11" ht="15.75" customHeight="1" x14ac:dyDescent="0.25">
      <c r="A278" s="200" t="s">
        <v>231</v>
      </c>
      <c r="B278" s="200" t="s">
        <v>187</v>
      </c>
      <c r="C278" s="61" t="s">
        <v>172</v>
      </c>
      <c r="D278" s="59">
        <f>D279+D280+D281+D282</f>
        <v>0</v>
      </c>
      <c r="E278" s="59">
        <f>E279+E280+E281+E282</f>
        <v>0</v>
      </c>
      <c r="F278" s="59">
        <f>F279+F280+F281+F282</f>
        <v>0</v>
      </c>
      <c r="G278" s="59">
        <f>G279+G280+G281+G282</f>
        <v>0</v>
      </c>
      <c r="H278" s="59">
        <f>H279+H280+H281+H282</f>
        <v>0</v>
      </c>
      <c r="I278" s="60">
        <v>0</v>
      </c>
      <c r="J278" s="60">
        <v>0</v>
      </c>
      <c r="K278" s="60">
        <v>0</v>
      </c>
    </row>
    <row r="279" spans="1:11" ht="31.5" x14ac:dyDescent="0.25">
      <c r="A279" s="201"/>
      <c r="B279" s="201"/>
      <c r="C279" s="61" t="s">
        <v>19</v>
      </c>
      <c r="D279" s="59">
        <v>0</v>
      </c>
      <c r="E279" s="59">
        <v>0</v>
      </c>
      <c r="F279" s="59">
        <v>0</v>
      </c>
      <c r="G279" s="59">
        <v>0</v>
      </c>
      <c r="H279" s="59">
        <v>0</v>
      </c>
      <c r="I279" s="60">
        <v>0</v>
      </c>
      <c r="J279" s="60">
        <v>0</v>
      </c>
      <c r="K279" s="60">
        <v>0</v>
      </c>
    </row>
    <row r="280" spans="1:11" ht="47.25" x14ac:dyDescent="0.25">
      <c r="A280" s="201"/>
      <c r="B280" s="201"/>
      <c r="C280" s="61" t="s">
        <v>21</v>
      </c>
      <c r="D280" s="59">
        <v>0</v>
      </c>
      <c r="E280" s="59">
        <v>0</v>
      </c>
      <c r="F280" s="59">
        <v>0</v>
      </c>
      <c r="G280" s="59">
        <v>0</v>
      </c>
      <c r="H280" s="59">
        <v>0</v>
      </c>
      <c r="I280" s="60">
        <v>0</v>
      </c>
      <c r="J280" s="60">
        <v>0</v>
      </c>
      <c r="K280" s="60">
        <v>0</v>
      </c>
    </row>
    <row r="281" spans="1:11" ht="47.25" x14ac:dyDescent="0.25">
      <c r="A281" s="201"/>
      <c r="B281" s="201"/>
      <c r="C281" s="61" t="s">
        <v>23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60">
        <v>0</v>
      </c>
      <c r="J281" s="60">
        <v>0</v>
      </c>
      <c r="K281" s="60">
        <v>0</v>
      </c>
    </row>
    <row r="282" spans="1:11" ht="47.25" x14ac:dyDescent="0.25">
      <c r="A282" s="202"/>
      <c r="B282" s="202"/>
      <c r="C282" s="61" t="s">
        <v>24</v>
      </c>
      <c r="D282" s="59">
        <v>0</v>
      </c>
      <c r="E282" s="59">
        <v>0</v>
      </c>
      <c r="F282" s="59">
        <v>0</v>
      </c>
      <c r="G282" s="59">
        <v>0</v>
      </c>
      <c r="H282" s="59">
        <v>0</v>
      </c>
      <c r="I282" s="60">
        <v>0</v>
      </c>
      <c r="J282" s="60">
        <v>0</v>
      </c>
      <c r="K282" s="60">
        <v>0</v>
      </c>
    </row>
    <row r="283" spans="1:11" ht="15.75" customHeight="1" x14ac:dyDescent="0.25">
      <c r="A283" s="200" t="s">
        <v>232</v>
      </c>
      <c r="B283" s="203" t="s">
        <v>180</v>
      </c>
      <c r="C283" s="61" t="s">
        <v>172</v>
      </c>
      <c r="D283" s="59">
        <f>D284+D285+D286+D287</f>
        <v>0</v>
      </c>
      <c r="E283" s="59">
        <f>E284+E285+E286+E287</f>
        <v>0</v>
      </c>
      <c r="F283" s="59">
        <f>F284+F285+F286+F287</f>
        <v>0</v>
      </c>
      <c r="G283" s="59">
        <f>G284+G285+G286+G287</f>
        <v>0</v>
      </c>
      <c r="H283" s="59">
        <f>H284+H285+H286+H287</f>
        <v>0</v>
      </c>
      <c r="I283" s="60">
        <v>0</v>
      </c>
      <c r="J283" s="60">
        <v>0</v>
      </c>
      <c r="K283" s="60">
        <v>0</v>
      </c>
    </row>
    <row r="284" spans="1:11" ht="31.5" x14ac:dyDescent="0.25">
      <c r="A284" s="201"/>
      <c r="B284" s="203"/>
      <c r="C284" s="61" t="s">
        <v>19</v>
      </c>
      <c r="D284" s="59">
        <v>0</v>
      </c>
      <c r="E284" s="59">
        <v>0</v>
      </c>
      <c r="F284" s="59">
        <f>591-591</f>
        <v>0</v>
      </c>
      <c r="G284" s="59">
        <v>0</v>
      </c>
      <c r="H284" s="59">
        <v>0</v>
      </c>
      <c r="I284" s="60">
        <v>0</v>
      </c>
      <c r="J284" s="60">
        <v>0</v>
      </c>
      <c r="K284" s="60">
        <v>0</v>
      </c>
    </row>
    <row r="285" spans="1:11" ht="47.25" x14ac:dyDescent="0.25">
      <c r="A285" s="201"/>
      <c r="B285" s="203"/>
      <c r="C285" s="61" t="s">
        <v>21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60">
        <v>0</v>
      </c>
      <c r="J285" s="60">
        <v>0</v>
      </c>
      <c r="K285" s="60">
        <v>0</v>
      </c>
    </row>
    <row r="286" spans="1:11" ht="47.25" x14ac:dyDescent="0.25">
      <c r="A286" s="201"/>
      <c r="B286" s="203"/>
      <c r="C286" s="61" t="s">
        <v>23</v>
      </c>
      <c r="D286" s="59">
        <v>0</v>
      </c>
      <c r="E286" s="59">
        <v>0</v>
      </c>
      <c r="F286" s="59">
        <v>0</v>
      </c>
      <c r="G286" s="59">
        <v>0</v>
      </c>
      <c r="H286" s="59">
        <v>0</v>
      </c>
      <c r="I286" s="60">
        <v>0</v>
      </c>
      <c r="J286" s="60">
        <v>0</v>
      </c>
      <c r="K286" s="60">
        <v>0</v>
      </c>
    </row>
    <row r="287" spans="1:11" ht="47.25" x14ac:dyDescent="0.25">
      <c r="A287" s="202"/>
      <c r="B287" s="203"/>
      <c r="C287" s="61" t="s">
        <v>24</v>
      </c>
      <c r="D287" s="59">
        <v>0</v>
      </c>
      <c r="E287" s="59">
        <v>0</v>
      </c>
      <c r="F287" s="59">
        <v>0</v>
      </c>
      <c r="G287" s="59">
        <v>0</v>
      </c>
      <c r="H287" s="59">
        <v>0</v>
      </c>
      <c r="I287" s="60">
        <v>0</v>
      </c>
      <c r="J287" s="60">
        <v>0</v>
      </c>
      <c r="K287" s="60">
        <v>0</v>
      </c>
    </row>
    <row r="288" spans="1:11" ht="15.75" customHeight="1" x14ac:dyDescent="0.25">
      <c r="A288" s="200" t="s">
        <v>233</v>
      </c>
      <c r="B288" s="203" t="s">
        <v>180</v>
      </c>
      <c r="C288" s="61" t="s">
        <v>172</v>
      </c>
      <c r="D288" s="59">
        <f>D289+D290+D291+D292</f>
        <v>0</v>
      </c>
      <c r="E288" s="59">
        <f>E289+E290+E291+E292</f>
        <v>0</v>
      </c>
      <c r="F288" s="59">
        <f>F289+F290+F291+F292</f>
        <v>0</v>
      </c>
      <c r="G288" s="59">
        <f>G289+G290+G291+G292</f>
        <v>0</v>
      </c>
      <c r="H288" s="59">
        <f>H289+H290+H291+H292</f>
        <v>0</v>
      </c>
      <c r="I288" s="60">
        <v>0</v>
      </c>
      <c r="J288" s="60">
        <v>0</v>
      </c>
      <c r="K288" s="60">
        <v>0</v>
      </c>
    </row>
    <row r="289" spans="1:11" ht="31.5" x14ac:dyDescent="0.25">
      <c r="A289" s="201"/>
      <c r="B289" s="203"/>
      <c r="C289" s="61" t="s">
        <v>19</v>
      </c>
      <c r="D289" s="59">
        <v>0</v>
      </c>
      <c r="E289" s="59">
        <v>0</v>
      </c>
      <c r="F289" s="59">
        <f>114-114</f>
        <v>0</v>
      </c>
      <c r="G289" s="59">
        <v>0</v>
      </c>
      <c r="H289" s="59">
        <v>0</v>
      </c>
      <c r="I289" s="60">
        <v>0</v>
      </c>
      <c r="J289" s="60">
        <v>0</v>
      </c>
      <c r="K289" s="60">
        <v>0</v>
      </c>
    </row>
    <row r="290" spans="1:11" ht="47.25" x14ac:dyDescent="0.25">
      <c r="A290" s="201"/>
      <c r="B290" s="203"/>
      <c r="C290" s="61" t="s">
        <v>21</v>
      </c>
      <c r="D290" s="59">
        <v>0</v>
      </c>
      <c r="E290" s="59">
        <v>0</v>
      </c>
      <c r="F290" s="59">
        <v>0</v>
      </c>
      <c r="G290" s="59">
        <v>0</v>
      </c>
      <c r="H290" s="59">
        <v>0</v>
      </c>
      <c r="I290" s="60">
        <v>0</v>
      </c>
      <c r="J290" s="60">
        <v>0</v>
      </c>
      <c r="K290" s="60">
        <v>0</v>
      </c>
    </row>
    <row r="291" spans="1:11" ht="47.25" x14ac:dyDescent="0.25">
      <c r="A291" s="201"/>
      <c r="B291" s="203"/>
      <c r="C291" s="61" t="s">
        <v>23</v>
      </c>
      <c r="D291" s="59">
        <v>0</v>
      </c>
      <c r="E291" s="59">
        <v>0</v>
      </c>
      <c r="F291" s="59">
        <v>0</v>
      </c>
      <c r="G291" s="59">
        <v>0</v>
      </c>
      <c r="H291" s="59">
        <v>0</v>
      </c>
      <c r="I291" s="60">
        <v>0</v>
      </c>
      <c r="J291" s="60">
        <v>0</v>
      </c>
      <c r="K291" s="60">
        <v>0</v>
      </c>
    </row>
    <row r="292" spans="1:11" ht="47.25" x14ac:dyDescent="0.25">
      <c r="A292" s="202"/>
      <c r="B292" s="203"/>
      <c r="C292" s="61" t="s">
        <v>24</v>
      </c>
      <c r="D292" s="59">
        <v>0</v>
      </c>
      <c r="E292" s="59">
        <v>0</v>
      </c>
      <c r="F292" s="59">
        <v>0</v>
      </c>
      <c r="G292" s="59">
        <v>0</v>
      </c>
      <c r="H292" s="59">
        <v>0</v>
      </c>
      <c r="I292" s="60">
        <v>0</v>
      </c>
      <c r="J292" s="60">
        <v>0</v>
      </c>
      <c r="K292" s="60">
        <v>0</v>
      </c>
    </row>
    <row r="293" spans="1:11" ht="15.75" customHeight="1" x14ac:dyDescent="0.25">
      <c r="A293" s="200" t="s">
        <v>234</v>
      </c>
      <c r="B293" s="203" t="s">
        <v>180</v>
      </c>
      <c r="C293" s="61" t="s">
        <v>172</v>
      </c>
      <c r="D293" s="59">
        <f>D294+D295+D296+D297</f>
        <v>0</v>
      </c>
      <c r="E293" s="59">
        <f>E294+E295+E296+E297</f>
        <v>0</v>
      </c>
      <c r="F293" s="59">
        <f>F294+F295+F296+F297</f>
        <v>0</v>
      </c>
      <c r="G293" s="59">
        <f>G294+G295+G296+G297</f>
        <v>0</v>
      </c>
      <c r="H293" s="59">
        <f>H294+H295+H296+H297</f>
        <v>0</v>
      </c>
      <c r="I293" s="60">
        <v>0</v>
      </c>
      <c r="J293" s="60">
        <v>0</v>
      </c>
      <c r="K293" s="60">
        <v>0</v>
      </c>
    </row>
    <row r="294" spans="1:11" ht="31.5" x14ac:dyDescent="0.25">
      <c r="A294" s="201"/>
      <c r="B294" s="203"/>
      <c r="C294" s="61" t="s">
        <v>19</v>
      </c>
      <c r="D294" s="59">
        <v>0</v>
      </c>
      <c r="E294" s="59">
        <v>0</v>
      </c>
      <c r="F294" s="59">
        <f>227-227</f>
        <v>0</v>
      </c>
      <c r="G294" s="59">
        <v>0</v>
      </c>
      <c r="H294" s="59">
        <v>0</v>
      </c>
      <c r="I294" s="60">
        <v>0</v>
      </c>
      <c r="J294" s="60">
        <v>0</v>
      </c>
      <c r="K294" s="60">
        <v>0</v>
      </c>
    </row>
    <row r="295" spans="1:11" ht="47.25" x14ac:dyDescent="0.25">
      <c r="A295" s="201"/>
      <c r="B295" s="203"/>
      <c r="C295" s="61" t="s">
        <v>21</v>
      </c>
      <c r="D295" s="59">
        <v>0</v>
      </c>
      <c r="E295" s="59">
        <v>0</v>
      </c>
      <c r="F295" s="59">
        <v>0</v>
      </c>
      <c r="G295" s="59">
        <v>0</v>
      </c>
      <c r="H295" s="59">
        <v>0</v>
      </c>
      <c r="I295" s="60">
        <v>0</v>
      </c>
      <c r="J295" s="60">
        <v>0</v>
      </c>
      <c r="K295" s="60">
        <v>0</v>
      </c>
    </row>
    <row r="296" spans="1:11" ht="47.25" x14ac:dyDescent="0.25">
      <c r="A296" s="201"/>
      <c r="B296" s="203"/>
      <c r="C296" s="61" t="s">
        <v>23</v>
      </c>
      <c r="D296" s="59">
        <v>0</v>
      </c>
      <c r="E296" s="59">
        <v>0</v>
      </c>
      <c r="F296" s="59">
        <v>0</v>
      </c>
      <c r="G296" s="59">
        <v>0</v>
      </c>
      <c r="H296" s="59">
        <v>0</v>
      </c>
      <c r="I296" s="60">
        <v>0</v>
      </c>
      <c r="J296" s="60">
        <v>0</v>
      </c>
      <c r="K296" s="60">
        <v>0</v>
      </c>
    </row>
    <row r="297" spans="1:11" ht="47.25" x14ac:dyDescent="0.25">
      <c r="A297" s="202"/>
      <c r="B297" s="203"/>
      <c r="C297" s="61" t="s">
        <v>24</v>
      </c>
      <c r="D297" s="59">
        <v>0</v>
      </c>
      <c r="E297" s="59">
        <v>0</v>
      </c>
      <c r="F297" s="59">
        <v>0</v>
      </c>
      <c r="G297" s="59">
        <v>0</v>
      </c>
      <c r="H297" s="59">
        <v>0</v>
      </c>
      <c r="I297" s="60">
        <v>0</v>
      </c>
      <c r="J297" s="60">
        <v>0</v>
      </c>
      <c r="K297" s="60">
        <v>0</v>
      </c>
    </row>
    <row r="298" spans="1:11" ht="15.75" customHeight="1" x14ac:dyDescent="0.25">
      <c r="A298" s="200" t="s">
        <v>235</v>
      </c>
      <c r="B298" s="200" t="s">
        <v>236</v>
      </c>
      <c r="C298" s="61" t="s">
        <v>172</v>
      </c>
      <c r="D298" s="59">
        <f>D299+D300+D301+D302</f>
        <v>15</v>
      </c>
      <c r="E298" s="59">
        <f>E299+E300+E301+E302</f>
        <v>15</v>
      </c>
      <c r="F298" s="59">
        <f>F299+F300+F301+F302</f>
        <v>15</v>
      </c>
      <c r="G298" s="59">
        <f>G299+G300+G301+G302</f>
        <v>15</v>
      </c>
      <c r="H298" s="59">
        <f>H299+H300+H301+H302</f>
        <v>15</v>
      </c>
      <c r="I298" s="60">
        <f t="shared" ref="I298:I299" si="77">H298/D298*100</f>
        <v>100</v>
      </c>
      <c r="J298" s="60">
        <f t="shared" ref="J298:J299" si="78">G298/E298*100</f>
        <v>100</v>
      </c>
      <c r="K298" s="60">
        <f t="shared" ref="K298:K299" si="79">G298/F298*100</f>
        <v>100</v>
      </c>
    </row>
    <row r="299" spans="1:11" ht="31.5" x14ac:dyDescent="0.25">
      <c r="A299" s="201"/>
      <c r="B299" s="201"/>
      <c r="C299" s="61" t="s">
        <v>19</v>
      </c>
      <c r="D299" s="59">
        <v>15</v>
      </c>
      <c r="E299" s="59">
        <v>15</v>
      </c>
      <c r="F299" s="59">
        <v>15</v>
      </c>
      <c r="G299" s="59">
        <v>15</v>
      </c>
      <c r="H299" s="59">
        <v>15</v>
      </c>
      <c r="I299" s="60">
        <f t="shared" si="77"/>
        <v>100</v>
      </c>
      <c r="J299" s="60">
        <f t="shared" si="78"/>
        <v>100</v>
      </c>
      <c r="K299" s="60">
        <f t="shared" si="79"/>
        <v>100</v>
      </c>
    </row>
    <row r="300" spans="1:11" ht="47.25" x14ac:dyDescent="0.25">
      <c r="A300" s="201"/>
      <c r="B300" s="201"/>
      <c r="C300" s="61" t="s">
        <v>21</v>
      </c>
      <c r="D300" s="59">
        <v>0</v>
      </c>
      <c r="E300" s="59">
        <v>0</v>
      </c>
      <c r="F300" s="59">
        <v>0</v>
      </c>
      <c r="G300" s="59">
        <v>0</v>
      </c>
      <c r="H300" s="59">
        <v>0</v>
      </c>
      <c r="I300" s="60">
        <v>0</v>
      </c>
      <c r="J300" s="60">
        <v>0</v>
      </c>
      <c r="K300" s="60">
        <v>0</v>
      </c>
    </row>
    <row r="301" spans="1:11" ht="47.25" x14ac:dyDescent="0.25">
      <c r="A301" s="201"/>
      <c r="B301" s="201"/>
      <c r="C301" s="61" t="s">
        <v>23</v>
      </c>
      <c r="D301" s="59">
        <v>0</v>
      </c>
      <c r="E301" s="59">
        <v>0</v>
      </c>
      <c r="F301" s="59">
        <v>0</v>
      </c>
      <c r="G301" s="59">
        <v>0</v>
      </c>
      <c r="H301" s="59">
        <v>0</v>
      </c>
      <c r="I301" s="60">
        <v>0</v>
      </c>
      <c r="J301" s="60">
        <v>0</v>
      </c>
      <c r="K301" s="60">
        <v>0</v>
      </c>
    </row>
    <row r="302" spans="1:11" ht="47.25" x14ac:dyDescent="0.25">
      <c r="A302" s="202"/>
      <c r="B302" s="202"/>
      <c r="C302" s="61" t="s">
        <v>24</v>
      </c>
      <c r="D302" s="59">
        <v>0</v>
      </c>
      <c r="E302" s="59">
        <v>0</v>
      </c>
      <c r="F302" s="59">
        <v>0</v>
      </c>
      <c r="G302" s="59">
        <v>0</v>
      </c>
      <c r="H302" s="59">
        <v>0</v>
      </c>
      <c r="I302" s="60">
        <v>0</v>
      </c>
      <c r="J302" s="60">
        <v>0</v>
      </c>
      <c r="K302" s="60">
        <v>0</v>
      </c>
    </row>
    <row r="303" spans="1:11" ht="15.75" customHeight="1" x14ac:dyDescent="0.25">
      <c r="A303" s="200" t="s">
        <v>237</v>
      </c>
      <c r="B303" s="203" t="s">
        <v>193</v>
      </c>
      <c r="C303" s="61" t="s">
        <v>172</v>
      </c>
      <c r="D303" s="59">
        <f>D304+D305+D306+D307</f>
        <v>200</v>
      </c>
      <c r="E303" s="59">
        <f>E304+E305+E306+E307</f>
        <v>0</v>
      </c>
      <c r="F303" s="59">
        <f>F304+F305+F306+F307</f>
        <v>0</v>
      </c>
      <c r="G303" s="59">
        <f>G304+G305+G306+G307</f>
        <v>200</v>
      </c>
      <c r="H303" s="59">
        <f>H304+H305+H306+H307</f>
        <v>200</v>
      </c>
      <c r="I303" s="60">
        <f>G303/D303*100</f>
        <v>100</v>
      </c>
      <c r="J303" s="60">
        <v>0</v>
      </c>
      <c r="K303" s="60">
        <v>0</v>
      </c>
    </row>
    <row r="304" spans="1:11" ht="31.5" x14ac:dyDescent="0.25">
      <c r="A304" s="201"/>
      <c r="B304" s="203"/>
      <c r="C304" s="61" t="s">
        <v>19</v>
      </c>
      <c r="D304" s="59">
        <f>D310+D315+D320</f>
        <v>0</v>
      </c>
      <c r="E304" s="59">
        <f>E310+E315+E320</f>
        <v>0</v>
      </c>
      <c r="F304" s="59">
        <f>F310+F315+F320</f>
        <v>0</v>
      </c>
      <c r="G304" s="59">
        <f>G310+G315+G320</f>
        <v>0</v>
      </c>
      <c r="H304" s="59">
        <f>H310+H315+H320</f>
        <v>0</v>
      </c>
      <c r="I304" s="60">
        <v>0</v>
      </c>
      <c r="J304" s="60">
        <v>0</v>
      </c>
      <c r="K304" s="60">
        <v>0</v>
      </c>
    </row>
    <row r="305" spans="1:11" ht="47.25" x14ac:dyDescent="0.25">
      <c r="A305" s="201"/>
      <c r="B305" s="203"/>
      <c r="C305" s="61" t="s">
        <v>21</v>
      </c>
      <c r="D305" s="59">
        <f t="shared" ref="D305:H307" si="80">D311+D316+D321</f>
        <v>0</v>
      </c>
      <c r="E305" s="59">
        <f t="shared" si="80"/>
        <v>0</v>
      </c>
      <c r="F305" s="59">
        <f t="shared" si="80"/>
        <v>0</v>
      </c>
      <c r="G305" s="59">
        <f t="shared" si="80"/>
        <v>0</v>
      </c>
      <c r="H305" s="59">
        <f t="shared" si="80"/>
        <v>0</v>
      </c>
      <c r="I305" s="60">
        <v>0</v>
      </c>
      <c r="J305" s="60">
        <v>0</v>
      </c>
      <c r="K305" s="60">
        <v>0</v>
      </c>
    </row>
    <row r="306" spans="1:11" ht="47.25" x14ac:dyDescent="0.25">
      <c r="A306" s="201"/>
      <c r="B306" s="203"/>
      <c r="C306" s="61" t="s">
        <v>23</v>
      </c>
      <c r="D306" s="59">
        <f t="shared" si="80"/>
        <v>0</v>
      </c>
      <c r="E306" s="59">
        <f t="shared" si="80"/>
        <v>0</v>
      </c>
      <c r="F306" s="59">
        <f t="shared" si="80"/>
        <v>0</v>
      </c>
      <c r="G306" s="59">
        <f t="shared" si="80"/>
        <v>0</v>
      </c>
      <c r="H306" s="59">
        <f t="shared" si="80"/>
        <v>0</v>
      </c>
      <c r="I306" s="60">
        <v>0</v>
      </c>
      <c r="J306" s="60">
        <v>0</v>
      </c>
      <c r="K306" s="60">
        <v>0</v>
      </c>
    </row>
    <row r="307" spans="1:11" ht="47.25" x14ac:dyDescent="0.25">
      <c r="A307" s="201"/>
      <c r="B307" s="203"/>
      <c r="C307" s="61" t="s">
        <v>24</v>
      </c>
      <c r="D307" s="59">
        <f t="shared" si="80"/>
        <v>200</v>
      </c>
      <c r="E307" s="59">
        <f t="shared" si="80"/>
        <v>0</v>
      </c>
      <c r="F307" s="59">
        <f t="shared" si="80"/>
        <v>0</v>
      </c>
      <c r="G307" s="59">
        <f t="shared" si="80"/>
        <v>200</v>
      </c>
      <c r="H307" s="59">
        <f t="shared" si="80"/>
        <v>200</v>
      </c>
      <c r="I307" s="60">
        <f>G307/D307*100</f>
        <v>100</v>
      </c>
      <c r="J307" s="60">
        <v>0</v>
      </c>
      <c r="K307" s="60">
        <v>0</v>
      </c>
    </row>
    <row r="308" spans="1:11" ht="15.75" customHeight="1" x14ac:dyDescent="0.25">
      <c r="A308" s="201"/>
      <c r="B308" s="204" t="s">
        <v>26</v>
      </c>
      <c r="C308" s="205"/>
      <c r="D308" s="205"/>
      <c r="E308" s="205"/>
      <c r="F308" s="205"/>
      <c r="G308" s="205"/>
      <c r="H308" s="205"/>
      <c r="I308" s="205"/>
      <c r="J308" s="205"/>
      <c r="K308" s="206"/>
    </row>
    <row r="309" spans="1:11" ht="15.75" customHeight="1" x14ac:dyDescent="0.25">
      <c r="A309" s="201"/>
      <c r="B309" s="207" t="s">
        <v>180</v>
      </c>
      <c r="C309" s="61" t="s">
        <v>172</v>
      </c>
      <c r="D309" s="59">
        <f>D310+D311+D312+D313</f>
        <v>0</v>
      </c>
      <c r="E309" s="59">
        <f>E310+E311+E312+E313</f>
        <v>0</v>
      </c>
      <c r="F309" s="59">
        <f>F310+F311+F312+F313</f>
        <v>0</v>
      </c>
      <c r="G309" s="59">
        <f>G310+G311+G312+G313</f>
        <v>0</v>
      </c>
      <c r="H309" s="59">
        <f>H310+H311+H312+H313</f>
        <v>0</v>
      </c>
      <c r="I309" s="60">
        <v>0</v>
      </c>
      <c r="J309" s="60">
        <v>0</v>
      </c>
      <c r="K309" s="60">
        <v>0</v>
      </c>
    </row>
    <row r="310" spans="1:11" ht="31.5" x14ac:dyDescent="0.25">
      <c r="A310" s="201"/>
      <c r="B310" s="207"/>
      <c r="C310" s="61" t="s">
        <v>19</v>
      </c>
      <c r="D310" s="59">
        <f>D330</f>
        <v>0</v>
      </c>
      <c r="E310" s="59">
        <f>E330</f>
        <v>0</v>
      </c>
      <c r="F310" s="59">
        <f>F330</f>
        <v>0</v>
      </c>
      <c r="G310" s="59">
        <f>G330</f>
        <v>0</v>
      </c>
      <c r="H310" s="59">
        <f>H330</f>
        <v>0</v>
      </c>
      <c r="I310" s="60">
        <v>0</v>
      </c>
      <c r="J310" s="60">
        <v>0</v>
      </c>
      <c r="K310" s="60">
        <v>0</v>
      </c>
    </row>
    <row r="311" spans="1:11" ht="47.25" x14ac:dyDescent="0.25">
      <c r="A311" s="201"/>
      <c r="B311" s="207"/>
      <c r="C311" s="61" t="s">
        <v>21</v>
      </c>
      <c r="D311" s="59">
        <v>0</v>
      </c>
      <c r="E311" s="59">
        <v>0</v>
      </c>
      <c r="F311" s="59">
        <v>0</v>
      </c>
      <c r="G311" s="59">
        <v>0</v>
      </c>
      <c r="H311" s="59">
        <v>0</v>
      </c>
      <c r="I311" s="60">
        <v>0</v>
      </c>
      <c r="J311" s="60">
        <v>0</v>
      </c>
      <c r="K311" s="60">
        <v>0</v>
      </c>
    </row>
    <row r="312" spans="1:11" ht="47.25" x14ac:dyDescent="0.25">
      <c r="A312" s="201"/>
      <c r="B312" s="207"/>
      <c r="C312" s="61" t="s">
        <v>23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60">
        <v>0</v>
      </c>
      <c r="J312" s="60">
        <v>0</v>
      </c>
      <c r="K312" s="60">
        <v>0</v>
      </c>
    </row>
    <row r="313" spans="1:11" ht="47.25" x14ac:dyDescent="0.25">
      <c r="A313" s="201"/>
      <c r="B313" s="207"/>
      <c r="C313" s="61" t="s">
        <v>24</v>
      </c>
      <c r="D313" s="59">
        <v>0</v>
      </c>
      <c r="E313" s="59">
        <v>0</v>
      </c>
      <c r="F313" s="59">
        <v>0</v>
      </c>
      <c r="G313" s="59">
        <v>0</v>
      </c>
      <c r="H313" s="59">
        <v>0</v>
      </c>
      <c r="I313" s="60">
        <v>0</v>
      </c>
      <c r="J313" s="60">
        <v>0</v>
      </c>
      <c r="K313" s="60">
        <v>0</v>
      </c>
    </row>
    <row r="314" spans="1:11" ht="15.75" customHeight="1" x14ac:dyDescent="0.25">
      <c r="A314" s="201"/>
      <c r="B314" s="200" t="s">
        <v>238</v>
      </c>
      <c r="C314" s="61" t="s">
        <v>172</v>
      </c>
      <c r="D314" s="59">
        <f>D315+D316+D317+D318</f>
        <v>200</v>
      </c>
      <c r="E314" s="59">
        <f>E315+E316+E317+E318</f>
        <v>0</v>
      </c>
      <c r="F314" s="59">
        <f>F315+F316+F317+F318</f>
        <v>0</v>
      </c>
      <c r="G314" s="59">
        <f>G315+G316+G317+G318</f>
        <v>200</v>
      </c>
      <c r="H314" s="59">
        <f>H315+H316+H317+H318</f>
        <v>200</v>
      </c>
      <c r="I314" s="60">
        <f>G314/D314*100</f>
        <v>100</v>
      </c>
      <c r="J314" s="60">
        <v>0</v>
      </c>
      <c r="K314" s="60">
        <v>0</v>
      </c>
    </row>
    <row r="315" spans="1:11" ht="31.5" x14ac:dyDescent="0.25">
      <c r="A315" s="201"/>
      <c r="B315" s="201"/>
      <c r="C315" s="61" t="s">
        <v>19</v>
      </c>
      <c r="D315" s="59">
        <f>D340</f>
        <v>0</v>
      </c>
      <c r="E315" s="59">
        <f>E340</f>
        <v>0</v>
      </c>
      <c r="F315" s="59">
        <f>F340</f>
        <v>0</v>
      </c>
      <c r="G315" s="59">
        <f>G340</f>
        <v>0</v>
      </c>
      <c r="H315" s="59">
        <f>H340</f>
        <v>0</v>
      </c>
      <c r="I315" s="60">
        <v>0</v>
      </c>
      <c r="J315" s="60">
        <v>0</v>
      </c>
      <c r="K315" s="60">
        <v>0</v>
      </c>
    </row>
    <row r="316" spans="1:11" ht="47.25" x14ac:dyDescent="0.25">
      <c r="A316" s="201"/>
      <c r="B316" s="201"/>
      <c r="C316" s="61" t="s">
        <v>21</v>
      </c>
      <c r="D316" s="59">
        <f t="shared" ref="D316:H318" si="81">D341</f>
        <v>0</v>
      </c>
      <c r="E316" s="59">
        <f t="shared" si="81"/>
        <v>0</v>
      </c>
      <c r="F316" s="59">
        <f t="shared" si="81"/>
        <v>0</v>
      </c>
      <c r="G316" s="59">
        <f t="shared" si="81"/>
        <v>0</v>
      </c>
      <c r="H316" s="59">
        <f t="shared" si="81"/>
        <v>0</v>
      </c>
      <c r="I316" s="60">
        <v>0</v>
      </c>
      <c r="J316" s="60">
        <v>0</v>
      </c>
      <c r="K316" s="60">
        <v>0</v>
      </c>
    </row>
    <row r="317" spans="1:11" ht="47.25" x14ac:dyDescent="0.25">
      <c r="A317" s="201"/>
      <c r="B317" s="201"/>
      <c r="C317" s="61" t="s">
        <v>23</v>
      </c>
      <c r="D317" s="59">
        <f t="shared" si="81"/>
        <v>0</v>
      </c>
      <c r="E317" s="59">
        <f t="shared" si="81"/>
        <v>0</v>
      </c>
      <c r="F317" s="59">
        <f t="shared" si="81"/>
        <v>0</v>
      </c>
      <c r="G317" s="59">
        <f t="shared" si="81"/>
        <v>0</v>
      </c>
      <c r="H317" s="59">
        <f t="shared" si="81"/>
        <v>0</v>
      </c>
      <c r="I317" s="60">
        <v>0</v>
      </c>
      <c r="J317" s="60">
        <v>0</v>
      </c>
      <c r="K317" s="60">
        <v>0</v>
      </c>
    </row>
    <row r="318" spans="1:11" ht="47.25" x14ac:dyDescent="0.25">
      <c r="A318" s="201"/>
      <c r="B318" s="202"/>
      <c r="C318" s="61" t="s">
        <v>24</v>
      </c>
      <c r="D318" s="59">
        <f t="shared" si="81"/>
        <v>200</v>
      </c>
      <c r="E318" s="59">
        <f t="shared" si="81"/>
        <v>0</v>
      </c>
      <c r="F318" s="59">
        <f t="shared" si="81"/>
        <v>0</v>
      </c>
      <c r="G318" s="59">
        <f t="shared" si="81"/>
        <v>200</v>
      </c>
      <c r="H318" s="59">
        <f t="shared" si="81"/>
        <v>200</v>
      </c>
      <c r="I318" s="60">
        <f>G318/D318*100</f>
        <v>100</v>
      </c>
      <c r="J318" s="60">
        <v>0</v>
      </c>
      <c r="K318" s="60">
        <v>0</v>
      </c>
    </row>
    <row r="319" spans="1:11" ht="15.75" customHeight="1" x14ac:dyDescent="0.25">
      <c r="A319" s="201"/>
      <c r="B319" s="200" t="s">
        <v>175</v>
      </c>
      <c r="C319" s="61" t="s">
        <v>172</v>
      </c>
      <c r="D319" s="59">
        <f>D320+D321+D322+D323</f>
        <v>0</v>
      </c>
      <c r="E319" s="59">
        <f>E320+E321+E322+E323</f>
        <v>0</v>
      </c>
      <c r="F319" s="59">
        <f>F320+F321+F322+F323</f>
        <v>0</v>
      </c>
      <c r="G319" s="59">
        <f>G320+G321+G322+G323</f>
        <v>0</v>
      </c>
      <c r="H319" s="59">
        <f>H320+H321+H322+H323</f>
        <v>0</v>
      </c>
      <c r="I319" s="60">
        <v>0</v>
      </c>
      <c r="J319" s="60">
        <v>0</v>
      </c>
      <c r="K319" s="60">
        <v>0</v>
      </c>
    </row>
    <row r="320" spans="1:11" ht="31.5" x14ac:dyDescent="0.25">
      <c r="A320" s="201"/>
      <c r="B320" s="201"/>
      <c r="C320" s="61" t="s">
        <v>19</v>
      </c>
      <c r="D320" s="59">
        <f>D325</f>
        <v>0</v>
      </c>
      <c r="E320" s="59">
        <f>E325</f>
        <v>0</v>
      </c>
      <c r="F320" s="59">
        <f>F325</f>
        <v>0</v>
      </c>
      <c r="G320" s="59">
        <f>G325</f>
        <v>0</v>
      </c>
      <c r="H320" s="59">
        <f>H325</f>
        <v>0</v>
      </c>
      <c r="I320" s="60">
        <v>0</v>
      </c>
      <c r="J320" s="60">
        <v>0</v>
      </c>
      <c r="K320" s="60">
        <v>0</v>
      </c>
    </row>
    <row r="321" spans="1:11" ht="47.25" x14ac:dyDescent="0.25">
      <c r="A321" s="201"/>
      <c r="B321" s="201"/>
      <c r="C321" s="61" t="s">
        <v>21</v>
      </c>
      <c r="D321" s="59">
        <f t="shared" ref="D321:H323" si="82">D326</f>
        <v>0</v>
      </c>
      <c r="E321" s="59">
        <f t="shared" si="82"/>
        <v>0</v>
      </c>
      <c r="F321" s="59">
        <f t="shared" si="82"/>
        <v>0</v>
      </c>
      <c r="G321" s="59">
        <f t="shared" si="82"/>
        <v>0</v>
      </c>
      <c r="H321" s="59">
        <f t="shared" si="82"/>
        <v>0</v>
      </c>
      <c r="I321" s="60">
        <v>0</v>
      </c>
      <c r="J321" s="60">
        <v>0</v>
      </c>
      <c r="K321" s="60">
        <v>0</v>
      </c>
    </row>
    <row r="322" spans="1:11" ht="47.25" x14ac:dyDescent="0.25">
      <c r="A322" s="201"/>
      <c r="B322" s="201"/>
      <c r="C322" s="61" t="s">
        <v>23</v>
      </c>
      <c r="D322" s="59">
        <f t="shared" si="82"/>
        <v>0</v>
      </c>
      <c r="E322" s="59">
        <f t="shared" si="82"/>
        <v>0</v>
      </c>
      <c r="F322" s="59">
        <f t="shared" si="82"/>
        <v>0</v>
      </c>
      <c r="G322" s="59">
        <f t="shared" si="82"/>
        <v>0</v>
      </c>
      <c r="H322" s="59">
        <f t="shared" si="82"/>
        <v>0</v>
      </c>
      <c r="I322" s="60">
        <v>0</v>
      </c>
      <c r="J322" s="60">
        <v>0</v>
      </c>
      <c r="K322" s="60">
        <v>0</v>
      </c>
    </row>
    <row r="323" spans="1:11" ht="47.25" x14ac:dyDescent="0.25">
      <c r="A323" s="202"/>
      <c r="B323" s="202"/>
      <c r="C323" s="61" t="s">
        <v>24</v>
      </c>
      <c r="D323" s="59">
        <f t="shared" si="82"/>
        <v>0</v>
      </c>
      <c r="E323" s="59">
        <f t="shared" si="82"/>
        <v>0</v>
      </c>
      <c r="F323" s="59">
        <f t="shared" si="82"/>
        <v>0</v>
      </c>
      <c r="G323" s="59">
        <f t="shared" si="82"/>
        <v>0</v>
      </c>
      <c r="H323" s="59">
        <f t="shared" si="82"/>
        <v>0</v>
      </c>
      <c r="I323" s="60">
        <v>0</v>
      </c>
      <c r="J323" s="60">
        <v>0</v>
      </c>
      <c r="K323" s="60">
        <v>0</v>
      </c>
    </row>
    <row r="324" spans="1:11" ht="15.75" customHeight="1" x14ac:dyDescent="0.25">
      <c r="A324" s="200" t="s">
        <v>239</v>
      </c>
      <c r="B324" s="200" t="s">
        <v>240</v>
      </c>
      <c r="C324" s="61" t="s">
        <v>172</v>
      </c>
      <c r="D324" s="59">
        <f>D325+D326+D327+D328</f>
        <v>0</v>
      </c>
      <c r="E324" s="59">
        <f>E325+E326+E327+E328</f>
        <v>0</v>
      </c>
      <c r="F324" s="59">
        <f>F325+F326+F327+F328</f>
        <v>0</v>
      </c>
      <c r="G324" s="59">
        <f>G325+G326+G327+G328</f>
        <v>0</v>
      </c>
      <c r="H324" s="59">
        <f>H325+H326+H327+H328</f>
        <v>0</v>
      </c>
      <c r="I324" s="60">
        <v>0</v>
      </c>
      <c r="J324" s="60">
        <v>0</v>
      </c>
      <c r="K324" s="60">
        <v>0</v>
      </c>
    </row>
    <row r="325" spans="1:11" ht="31.5" x14ac:dyDescent="0.25">
      <c r="A325" s="201"/>
      <c r="B325" s="201"/>
      <c r="C325" s="61" t="s">
        <v>19</v>
      </c>
      <c r="D325" s="59">
        <v>0</v>
      </c>
      <c r="E325" s="59">
        <v>0</v>
      </c>
      <c r="F325" s="59">
        <v>0</v>
      </c>
      <c r="G325" s="59">
        <v>0</v>
      </c>
      <c r="H325" s="59">
        <v>0</v>
      </c>
      <c r="I325" s="60">
        <v>0</v>
      </c>
      <c r="J325" s="60">
        <v>0</v>
      </c>
      <c r="K325" s="60">
        <v>0</v>
      </c>
    </row>
    <row r="326" spans="1:11" ht="47.25" x14ac:dyDescent="0.25">
      <c r="A326" s="201"/>
      <c r="B326" s="201"/>
      <c r="C326" s="61" t="s">
        <v>21</v>
      </c>
      <c r="D326" s="59">
        <v>0</v>
      </c>
      <c r="E326" s="59">
        <v>0</v>
      </c>
      <c r="F326" s="59">
        <v>0</v>
      </c>
      <c r="G326" s="59">
        <v>0</v>
      </c>
      <c r="H326" s="59">
        <v>0</v>
      </c>
      <c r="I326" s="60">
        <v>0</v>
      </c>
      <c r="J326" s="60">
        <v>0</v>
      </c>
      <c r="K326" s="60">
        <v>0</v>
      </c>
    </row>
    <row r="327" spans="1:11" ht="47.25" x14ac:dyDescent="0.25">
      <c r="A327" s="201"/>
      <c r="B327" s="201"/>
      <c r="C327" s="61" t="s">
        <v>23</v>
      </c>
      <c r="D327" s="59">
        <v>0</v>
      </c>
      <c r="E327" s="59">
        <v>0</v>
      </c>
      <c r="F327" s="59">
        <v>0</v>
      </c>
      <c r="G327" s="59">
        <v>0</v>
      </c>
      <c r="H327" s="59">
        <v>0</v>
      </c>
      <c r="I327" s="60">
        <v>0</v>
      </c>
      <c r="J327" s="60">
        <v>0</v>
      </c>
      <c r="K327" s="60">
        <v>0</v>
      </c>
    </row>
    <row r="328" spans="1:11" ht="47.25" x14ac:dyDescent="0.25">
      <c r="A328" s="202"/>
      <c r="B328" s="202"/>
      <c r="C328" s="61" t="s">
        <v>24</v>
      </c>
      <c r="D328" s="59">
        <v>0</v>
      </c>
      <c r="E328" s="59">
        <v>0</v>
      </c>
      <c r="F328" s="59">
        <v>0</v>
      </c>
      <c r="G328" s="59">
        <v>0</v>
      </c>
      <c r="H328" s="59">
        <v>0</v>
      </c>
      <c r="I328" s="60">
        <v>0</v>
      </c>
      <c r="J328" s="60">
        <v>0</v>
      </c>
      <c r="K328" s="60">
        <v>0</v>
      </c>
    </row>
    <row r="329" spans="1:11" ht="15.75" customHeight="1" x14ac:dyDescent="0.25">
      <c r="A329" s="200" t="s">
        <v>241</v>
      </c>
      <c r="B329" s="200" t="s">
        <v>180</v>
      </c>
      <c r="C329" s="61" t="s">
        <v>172</v>
      </c>
      <c r="D329" s="59">
        <f>D330+D331+D332+D333</f>
        <v>0</v>
      </c>
      <c r="E329" s="59">
        <f>E330+E331+E332+E333</f>
        <v>0</v>
      </c>
      <c r="F329" s="59">
        <f>F330+F331+F332+F333</f>
        <v>0</v>
      </c>
      <c r="G329" s="59">
        <f>G330+G331+G332+G333</f>
        <v>0</v>
      </c>
      <c r="H329" s="59">
        <f>H330+H331+H332+H333</f>
        <v>0</v>
      </c>
      <c r="I329" s="60">
        <v>0</v>
      </c>
      <c r="J329" s="60">
        <v>0</v>
      </c>
      <c r="K329" s="60">
        <v>0</v>
      </c>
    </row>
    <row r="330" spans="1:11" ht="31.5" x14ac:dyDescent="0.25">
      <c r="A330" s="201"/>
      <c r="B330" s="201"/>
      <c r="C330" s="61" t="s">
        <v>19</v>
      </c>
      <c r="D330" s="59">
        <v>0</v>
      </c>
      <c r="E330" s="59">
        <v>0</v>
      </c>
      <c r="F330" s="59">
        <f>79-79</f>
        <v>0</v>
      </c>
      <c r="G330" s="59">
        <f>79-79</f>
        <v>0</v>
      </c>
      <c r="H330" s="59">
        <f>79-79</f>
        <v>0</v>
      </c>
      <c r="I330" s="60">
        <v>0</v>
      </c>
      <c r="J330" s="60">
        <v>0</v>
      </c>
      <c r="K330" s="60">
        <v>0</v>
      </c>
    </row>
    <row r="331" spans="1:11" ht="47.25" x14ac:dyDescent="0.25">
      <c r="A331" s="201"/>
      <c r="B331" s="201"/>
      <c r="C331" s="61" t="s">
        <v>21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60">
        <v>0</v>
      </c>
      <c r="J331" s="60">
        <v>0</v>
      </c>
      <c r="K331" s="60">
        <v>0</v>
      </c>
    </row>
    <row r="332" spans="1:11" ht="47.25" x14ac:dyDescent="0.25">
      <c r="A332" s="201"/>
      <c r="B332" s="201"/>
      <c r="C332" s="61" t="s">
        <v>23</v>
      </c>
      <c r="D332" s="59">
        <v>0</v>
      </c>
      <c r="E332" s="59">
        <v>0</v>
      </c>
      <c r="F332" s="59">
        <v>0</v>
      </c>
      <c r="G332" s="59">
        <v>0</v>
      </c>
      <c r="H332" s="59">
        <v>0</v>
      </c>
      <c r="I332" s="60">
        <v>0</v>
      </c>
      <c r="J332" s="60">
        <v>0</v>
      </c>
      <c r="K332" s="60">
        <v>0</v>
      </c>
    </row>
    <row r="333" spans="1:11" ht="47.25" x14ac:dyDescent="0.25">
      <c r="A333" s="202"/>
      <c r="B333" s="202"/>
      <c r="C333" s="61" t="s">
        <v>24</v>
      </c>
      <c r="D333" s="59">
        <v>0</v>
      </c>
      <c r="E333" s="59">
        <v>0</v>
      </c>
      <c r="F333" s="59">
        <v>0</v>
      </c>
      <c r="G333" s="59">
        <v>0</v>
      </c>
      <c r="H333" s="59">
        <v>0</v>
      </c>
      <c r="I333" s="60">
        <v>0</v>
      </c>
      <c r="J333" s="60">
        <v>0</v>
      </c>
      <c r="K333" s="60">
        <v>0</v>
      </c>
    </row>
    <row r="334" spans="1:11" ht="15.75" customHeight="1" x14ac:dyDescent="0.25">
      <c r="A334" s="200" t="s">
        <v>242</v>
      </c>
      <c r="B334" s="200" t="s">
        <v>225</v>
      </c>
      <c r="C334" s="61" t="s">
        <v>172</v>
      </c>
      <c r="D334" s="59">
        <f>D335+D336+D337+D338</f>
        <v>0</v>
      </c>
      <c r="E334" s="59">
        <f>E335+E336+E337+E338</f>
        <v>0</v>
      </c>
      <c r="F334" s="59">
        <f>F335+F336+F337+F338</f>
        <v>0</v>
      </c>
      <c r="G334" s="59">
        <f>G335+G336+G337+G338</f>
        <v>0</v>
      </c>
      <c r="H334" s="59">
        <f>H335+H336+H337+H338</f>
        <v>0</v>
      </c>
      <c r="I334" s="60">
        <v>0</v>
      </c>
      <c r="J334" s="60">
        <v>0</v>
      </c>
      <c r="K334" s="60">
        <v>0</v>
      </c>
    </row>
    <row r="335" spans="1:11" ht="31.5" x14ac:dyDescent="0.25">
      <c r="A335" s="201"/>
      <c r="B335" s="201"/>
      <c r="C335" s="61" t="s">
        <v>19</v>
      </c>
      <c r="D335" s="59">
        <v>0</v>
      </c>
      <c r="E335" s="59">
        <v>0</v>
      </c>
      <c r="F335" s="59">
        <v>0</v>
      </c>
      <c r="G335" s="59">
        <v>0</v>
      </c>
      <c r="H335" s="59">
        <v>0</v>
      </c>
      <c r="I335" s="60">
        <v>0</v>
      </c>
      <c r="J335" s="60">
        <v>0</v>
      </c>
      <c r="K335" s="60">
        <v>0</v>
      </c>
    </row>
    <row r="336" spans="1:11" ht="47.25" x14ac:dyDescent="0.25">
      <c r="A336" s="201"/>
      <c r="B336" s="201"/>
      <c r="C336" s="61" t="s">
        <v>21</v>
      </c>
      <c r="D336" s="59">
        <v>0</v>
      </c>
      <c r="E336" s="59">
        <v>0</v>
      </c>
      <c r="F336" s="59">
        <v>0</v>
      </c>
      <c r="G336" s="59">
        <v>0</v>
      </c>
      <c r="H336" s="59">
        <v>0</v>
      </c>
      <c r="I336" s="60">
        <v>0</v>
      </c>
      <c r="J336" s="60">
        <v>0</v>
      </c>
      <c r="K336" s="60">
        <v>0</v>
      </c>
    </row>
    <row r="337" spans="1:11" ht="47.25" x14ac:dyDescent="0.25">
      <c r="A337" s="201"/>
      <c r="B337" s="201"/>
      <c r="C337" s="61" t="s">
        <v>23</v>
      </c>
      <c r="D337" s="59">
        <v>0</v>
      </c>
      <c r="E337" s="59">
        <v>0</v>
      </c>
      <c r="F337" s="59">
        <v>0</v>
      </c>
      <c r="G337" s="59">
        <v>0</v>
      </c>
      <c r="H337" s="59">
        <v>0</v>
      </c>
      <c r="I337" s="60">
        <v>0</v>
      </c>
      <c r="J337" s="60">
        <v>0</v>
      </c>
      <c r="K337" s="60">
        <v>0</v>
      </c>
    </row>
    <row r="338" spans="1:11" ht="47.25" x14ac:dyDescent="0.25">
      <c r="A338" s="202"/>
      <c r="B338" s="202"/>
      <c r="C338" s="61" t="s">
        <v>24</v>
      </c>
      <c r="D338" s="59">
        <v>0</v>
      </c>
      <c r="E338" s="59">
        <v>0</v>
      </c>
      <c r="F338" s="59">
        <v>0</v>
      </c>
      <c r="G338" s="59">
        <v>0</v>
      </c>
      <c r="H338" s="59">
        <v>0</v>
      </c>
      <c r="I338" s="60">
        <v>0</v>
      </c>
      <c r="J338" s="60">
        <v>0</v>
      </c>
      <c r="K338" s="60">
        <v>0</v>
      </c>
    </row>
    <row r="339" spans="1:11" ht="15.75" customHeight="1" x14ac:dyDescent="0.25">
      <c r="A339" s="200" t="s">
        <v>243</v>
      </c>
      <c r="B339" s="200" t="s">
        <v>244</v>
      </c>
      <c r="C339" s="61" t="s">
        <v>172</v>
      </c>
      <c r="D339" s="59">
        <f>D340+D341+D342+D343</f>
        <v>200</v>
      </c>
      <c r="E339" s="59">
        <f>E340+E341+E342+E343</f>
        <v>0</v>
      </c>
      <c r="F339" s="59">
        <f>F340+F341+F342+F343</f>
        <v>0</v>
      </c>
      <c r="G339" s="59">
        <f>G340+G341+G342+G343</f>
        <v>200</v>
      </c>
      <c r="H339" s="59">
        <f>H340+H341+H342+H343</f>
        <v>200</v>
      </c>
      <c r="I339" s="60">
        <f>G339/D339*100</f>
        <v>100</v>
      </c>
      <c r="J339" s="60">
        <v>0</v>
      </c>
      <c r="K339" s="60">
        <v>0</v>
      </c>
    </row>
    <row r="340" spans="1:11" ht="31.5" x14ac:dyDescent="0.25">
      <c r="A340" s="201"/>
      <c r="B340" s="201"/>
      <c r="C340" s="61" t="s">
        <v>19</v>
      </c>
      <c r="D340" s="59">
        <v>0</v>
      </c>
      <c r="E340" s="59">
        <v>0</v>
      </c>
      <c r="F340" s="59">
        <v>0</v>
      </c>
      <c r="G340" s="59">
        <v>0</v>
      </c>
      <c r="H340" s="59">
        <v>0</v>
      </c>
      <c r="I340" s="60">
        <v>0</v>
      </c>
      <c r="J340" s="60">
        <v>0</v>
      </c>
      <c r="K340" s="60">
        <v>0</v>
      </c>
    </row>
    <row r="341" spans="1:11" ht="47.25" x14ac:dyDescent="0.25">
      <c r="A341" s="201"/>
      <c r="B341" s="201"/>
      <c r="C341" s="61" t="s">
        <v>21</v>
      </c>
      <c r="D341" s="59">
        <v>0</v>
      </c>
      <c r="E341" s="59">
        <v>0</v>
      </c>
      <c r="F341" s="59">
        <v>0</v>
      </c>
      <c r="G341" s="59">
        <v>0</v>
      </c>
      <c r="H341" s="59">
        <v>0</v>
      </c>
      <c r="I341" s="60">
        <v>0</v>
      </c>
      <c r="J341" s="60">
        <v>0</v>
      </c>
      <c r="K341" s="60">
        <v>0</v>
      </c>
    </row>
    <row r="342" spans="1:11" ht="47.25" x14ac:dyDescent="0.25">
      <c r="A342" s="201"/>
      <c r="B342" s="201"/>
      <c r="C342" s="61" t="s">
        <v>23</v>
      </c>
      <c r="D342" s="59">
        <v>0</v>
      </c>
      <c r="E342" s="59">
        <v>0</v>
      </c>
      <c r="F342" s="59">
        <v>0</v>
      </c>
      <c r="G342" s="59">
        <v>0</v>
      </c>
      <c r="H342" s="59">
        <v>0</v>
      </c>
      <c r="I342" s="60">
        <v>0</v>
      </c>
      <c r="J342" s="60">
        <v>0</v>
      </c>
      <c r="K342" s="60">
        <v>0</v>
      </c>
    </row>
    <row r="343" spans="1:11" ht="47.25" x14ac:dyDescent="0.25">
      <c r="A343" s="202"/>
      <c r="B343" s="202"/>
      <c r="C343" s="61" t="s">
        <v>24</v>
      </c>
      <c r="D343" s="59">
        <v>200</v>
      </c>
      <c r="E343" s="59">
        <v>0</v>
      </c>
      <c r="F343" s="59">
        <v>0</v>
      </c>
      <c r="G343" s="59">
        <v>200</v>
      </c>
      <c r="H343" s="59">
        <v>200</v>
      </c>
      <c r="I343" s="60">
        <f>G343/D343*100</f>
        <v>100</v>
      </c>
      <c r="J343" s="60">
        <v>0</v>
      </c>
      <c r="K343" s="60">
        <v>0</v>
      </c>
    </row>
    <row r="344" spans="1:11" ht="15.75" customHeight="1" x14ac:dyDescent="0.25">
      <c r="A344" s="200" t="s">
        <v>245</v>
      </c>
      <c r="B344" s="203" t="s">
        <v>246</v>
      </c>
      <c r="C344" s="61" t="s">
        <v>172</v>
      </c>
      <c r="D344" s="59">
        <f>D345+D346+D347+D348</f>
        <v>0</v>
      </c>
      <c r="E344" s="59">
        <f>E345+E346+E347+E348</f>
        <v>0</v>
      </c>
      <c r="F344" s="59">
        <f>F345+F346+F347+F348</f>
        <v>0</v>
      </c>
      <c r="G344" s="59">
        <f>G345+G346+G347+G348</f>
        <v>0</v>
      </c>
      <c r="H344" s="59">
        <f>H345+H346+H347+H348</f>
        <v>0</v>
      </c>
      <c r="I344" s="60">
        <v>0</v>
      </c>
      <c r="J344" s="60">
        <v>0</v>
      </c>
      <c r="K344" s="60">
        <v>0</v>
      </c>
    </row>
    <row r="345" spans="1:11" ht="31.5" x14ac:dyDescent="0.25">
      <c r="A345" s="201"/>
      <c r="B345" s="203"/>
      <c r="C345" s="61" t="s">
        <v>19</v>
      </c>
      <c r="D345" s="59">
        <f>D351+D356+D361</f>
        <v>0</v>
      </c>
      <c r="E345" s="59">
        <f>E351+E356+E361</f>
        <v>0</v>
      </c>
      <c r="F345" s="59">
        <f>F351+F356+F361</f>
        <v>0</v>
      </c>
      <c r="G345" s="59">
        <f>G351+G356+G361</f>
        <v>0</v>
      </c>
      <c r="H345" s="59">
        <f>H351+H356+H361</f>
        <v>0</v>
      </c>
      <c r="I345" s="60">
        <v>0</v>
      </c>
      <c r="J345" s="60">
        <v>0</v>
      </c>
      <c r="K345" s="60">
        <v>0</v>
      </c>
    </row>
    <row r="346" spans="1:11" ht="47.25" x14ac:dyDescent="0.25">
      <c r="A346" s="201"/>
      <c r="B346" s="203"/>
      <c r="C346" s="61" t="s">
        <v>21</v>
      </c>
      <c r="D346" s="59">
        <f t="shared" ref="D346:H348" si="83">D352+D357+D362</f>
        <v>0</v>
      </c>
      <c r="E346" s="59">
        <f t="shared" si="83"/>
        <v>0</v>
      </c>
      <c r="F346" s="59">
        <f t="shared" si="83"/>
        <v>0</v>
      </c>
      <c r="G346" s="59">
        <f t="shared" si="83"/>
        <v>0</v>
      </c>
      <c r="H346" s="59">
        <f t="shared" si="83"/>
        <v>0</v>
      </c>
      <c r="I346" s="60">
        <v>0</v>
      </c>
      <c r="J346" s="60">
        <v>0</v>
      </c>
      <c r="K346" s="60">
        <v>0</v>
      </c>
    </row>
    <row r="347" spans="1:11" ht="47.25" x14ac:dyDescent="0.25">
      <c r="A347" s="201"/>
      <c r="B347" s="203"/>
      <c r="C347" s="61" t="s">
        <v>23</v>
      </c>
      <c r="D347" s="59">
        <f t="shared" si="83"/>
        <v>0</v>
      </c>
      <c r="E347" s="59">
        <f t="shared" si="83"/>
        <v>0</v>
      </c>
      <c r="F347" s="59">
        <f t="shared" si="83"/>
        <v>0</v>
      </c>
      <c r="G347" s="59">
        <f t="shared" si="83"/>
        <v>0</v>
      </c>
      <c r="H347" s="59">
        <f t="shared" si="83"/>
        <v>0</v>
      </c>
      <c r="I347" s="60">
        <v>0</v>
      </c>
      <c r="J347" s="60">
        <v>0</v>
      </c>
      <c r="K347" s="60">
        <v>0</v>
      </c>
    </row>
    <row r="348" spans="1:11" ht="47.25" x14ac:dyDescent="0.25">
      <c r="A348" s="201"/>
      <c r="B348" s="203"/>
      <c r="C348" s="61" t="s">
        <v>24</v>
      </c>
      <c r="D348" s="59">
        <f t="shared" si="83"/>
        <v>0</v>
      </c>
      <c r="E348" s="59">
        <f t="shared" si="83"/>
        <v>0</v>
      </c>
      <c r="F348" s="59">
        <f t="shared" si="83"/>
        <v>0</v>
      </c>
      <c r="G348" s="59">
        <f t="shared" si="83"/>
        <v>0</v>
      </c>
      <c r="H348" s="59">
        <f t="shared" si="83"/>
        <v>0</v>
      </c>
      <c r="I348" s="60">
        <v>0</v>
      </c>
      <c r="J348" s="60">
        <v>0</v>
      </c>
      <c r="K348" s="60">
        <v>0</v>
      </c>
    </row>
    <row r="349" spans="1:11" ht="15.75" customHeight="1" x14ac:dyDescent="0.25">
      <c r="A349" s="201"/>
      <c r="B349" s="203" t="s">
        <v>26</v>
      </c>
      <c r="C349" s="203"/>
      <c r="D349" s="203"/>
      <c r="E349" s="203"/>
      <c r="F349" s="203"/>
      <c r="G349" s="56"/>
      <c r="H349" s="56"/>
      <c r="I349" s="58"/>
      <c r="J349" s="58"/>
      <c r="K349" s="58"/>
    </row>
    <row r="350" spans="1:11" ht="15.75" customHeight="1" x14ac:dyDescent="0.25">
      <c r="A350" s="201"/>
      <c r="B350" s="207" t="s">
        <v>180</v>
      </c>
      <c r="C350" s="61" t="s">
        <v>172</v>
      </c>
      <c r="D350" s="59">
        <f>D351+D352+D353+D354</f>
        <v>0</v>
      </c>
      <c r="E350" s="59">
        <f>E351+E352+E353+E354</f>
        <v>0</v>
      </c>
      <c r="F350" s="59">
        <f>F351+F352+F353+F354</f>
        <v>0</v>
      </c>
      <c r="G350" s="59">
        <f>G351+G352+G353+G354</f>
        <v>0</v>
      </c>
      <c r="H350" s="59">
        <f>H351+H352+H353+H354</f>
        <v>0</v>
      </c>
      <c r="I350" s="60">
        <v>0</v>
      </c>
      <c r="J350" s="60">
        <v>0</v>
      </c>
      <c r="K350" s="60">
        <v>0</v>
      </c>
    </row>
    <row r="351" spans="1:11" ht="31.5" x14ac:dyDescent="0.25">
      <c r="A351" s="201"/>
      <c r="B351" s="207"/>
      <c r="C351" s="61" t="s">
        <v>19</v>
      </c>
      <c r="D351" s="59">
        <f>D371</f>
        <v>0</v>
      </c>
      <c r="E351" s="59">
        <f>E371</f>
        <v>0</v>
      </c>
      <c r="F351" s="59">
        <f>F371</f>
        <v>0</v>
      </c>
      <c r="G351" s="59">
        <f>G371</f>
        <v>0</v>
      </c>
      <c r="H351" s="59">
        <f>H371</f>
        <v>0</v>
      </c>
      <c r="I351" s="60">
        <v>0</v>
      </c>
      <c r="J351" s="60">
        <v>0</v>
      </c>
      <c r="K351" s="60">
        <v>0</v>
      </c>
    </row>
    <row r="352" spans="1:11" ht="47.25" x14ac:dyDescent="0.25">
      <c r="A352" s="201"/>
      <c r="B352" s="207"/>
      <c r="C352" s="61" t="s">
        <v>21</v>
      </c>
      <c r="D352" s="59">
        <f t="shared" ref="D352:H354" si="84">D372</f>
        <v>0</v>
      </c>
      <c r="E352" s="59">
        <f t="shared" si="84"/>
        <v>0</v>
      </c>
      <c r="F352" s="59">
        <f t="shared" si="84"/>
        <v>0</v>
      </c>
      <c r="G352" s="59">
        <f t="shared" si="84"/>
        <v>0</v>
      </c>
      <c r="H352" s="59">
        <f t="shared" si="84"/>
        <v>0</v>
      </c>
      <c r="I352" s="60">
        <v>0</v>
      </c>
      <c r="J352" s="60">
        <v>0</v>
      </c>
      <c r="K352" s="60">
        <v>0</v>
      </c>
    </row>
    <row r="353" spans="1:11" ht="47.25" x14ac:dyDescent="0.25">
      <c r="A353" s="201"/>
      <c r="B353" s="207"/>
      <c r="C353" s="61" t="s">
        <v>23</v>
      </c>
      <c r="D353" s="59">
        <f t="shared" si="84"/>
        <v>0</v>
      </c>
      <c r="E353" s="59">
        <f t="shared" si="84"/>
        <v>0</v>
      </c>
      <c r="F353" s="59">
        <f t="shared" si="84"/>
        <v>0</v>
      </c>
      <c r="G353" s="59">
        <f t="shared" si="84"/>
        <v>0</v>
      </c>
      <c r="H353" s="59">
        <f t="shared" si="84"/>
        <v>0</v>
      </c>
      <c r="I353" s="60">
        <v>0</v>
      </c>
      <c r="J353" s="60">
        <v>0</v>
      </c>
      <c r="K353" s="60">
        <v>0</v>
      </c>
    </row>
    <row r="354" spans="1:11" ht="47.25" x14ac:dyDescent="0.25">
      <c r="A354" s="201"/>
      <c r="B354" s="207"/>
      <c r="C354" s="61" t="s">
        <v>24</v>
      </c>
      <c r="D354" s="59">
        <f t="shared" si="84"/>
        <v>0</v>
      </c>
      <c r="E354" s="59">
        <f t="shared" si="84"/>
        <v>0</v>
      </c>
      <c r="F354" s="59">
        <f t="shared" si="84"/>
        <v>0</v>
      </c>
      <c r="G354" s="59">
        <f t="shared" si="84"/>
        <v>0</v>
      </c>
      <c r="H354" s="59">
        <f t="shared" si="84"/>
        <v>0</v>
      </c>
      <c r="I354" s="60">
        <v>0</v>
      </c>
      <c r="J354" s="60">
        <v>0</v>
      </c>
      <c r="K354" s="60">
        <v>0</v>
      </c>
    </row>
    <row r="355" spans="1:11" ht="15.75" customHeight="1" x14ac:dyDescent="0.25">
      <c r="A355" s="201"/>
      <c r="B355" s="208" t="s">
        <v>175</v>
      </c>
      <c r="C355" s="61" t="s">
        <v>172</v>
      </c>
      <c r="D355" s="59">
        <f>D356+D357+D358+D359</f>
        <v>0</v>
      </c>
      <c r="E355" s="59">
        <f>E356+E357+E358+E359</f>
        <v>0</v>
      </c>
      <c r="F355" s="59">
        <f>F356+F357+F358+F359</f>
        <v>0</v>
      </c>
      <c r="G355" s="59">
        <f>G356+G357+G358+G359</f>
        <v>0</v>
      </c>
      <c r="H355" s="59">
        <f>H356+H357+H358+H359</f>
        <v>0</v>
      </c>
      <c r="I355" s="60">
        <v>0</v>
      </c>
      <c r="J355" s="60">
        <v>0</v>
      </c>
      <c r="K355" s="60">
        <v>0</v>
      </c>
    </row>
    <row r="356" spans="1:11" ht="31.5" x14ac:dyDescent="0.25">
      <c r="A356" s="201"/>
      <c r="B356" s="209"/>
      <c r="C356" s="61" t="s">
        <v>19</v>
      </c>
      <c r="D356" s="59">
        <f>D376</f>
        <v>0</v>
      </c>
      <c r="E356" s="59">
        <f>E376</f>
        <v>0</v>
      </c>
      <c r="F356" s="59">
        <f>F376</f>
        <v>0</v>
      </c>
      <c r="G356" s="59">
        <f>G376</f>
        <v>0</v>
      </c>
      <c r="H356" s="59">
        <f>H376</f>
        <v>0</v>
      </c>
      <c r="I356" s="60">
        <v>0</v>
      </c>
      <c r="J356" s="60">
        <v>0</v>
      </c>
      <c r="K356" s="60">
        <v>0</v>
      </c>
    </row>
    <row r="357" spans="1:11" ht="47.25" x14ac:dyDescent="0.25">
      <c r="A357" s="201"/>
      <c r="B357" s="209"/>
      <c r="C357" s="61" t="s">
        <v>21</v>
      </c>
      <c r="D357" s="59">
        <f t="shared" ref="D357:H359" si="85">D377</f>
        <v>0</v>
      </c>
      <c r="E357" s="59">
        <f t="shared" si="85"/>
        <v>0</v>
      </c>
      <c r="F357" s="59">
        <f t="shared" si="85"/>
        <v>0</v>
      </c>
      <c r="G357" s="59">
        <f t="shared" si="85"/>
        <v>0</v>
      </c>
      <c r="H357" s="59">
        <f t="shared" si="85"/>
        <v>0</v>
      </c>
      <c r="I357" s="60">
        <v>0</v>
      </c>
      <c r="J357" s="60">
        <v>0</v>
      </c>
      <c r="K357" s="60">
        <v>0</v>
      </c>
    </row>
    <row r="358" spans="1:11" ht="47.25" x14ac:dyDescent="0.25">
      <c r="A358" s="201"/>
      <c r="B358" s="209"/>
      <c r="C358" s="61" t="s">
        <v>23</v>
      </c>
      <c r="D358" s="59">
        <f t="shared" si="85"/>
        <v>0</v>
      </c>
      <c r="E358" s="59">
        <f t="shared" si="85"/>
        <v>0</v>
      </c>
      <c r="F358" s="59">
        <f t="shared" si="85"/>
        <v>0</v>
      </c>
      <c r="G358" s="59">
        <f t="shared" si="85"/>
        <v>0</v>
      </c>
      <c r="H358" s="59">
        <f t="shared" si="85"/>
        <v>0</v>
      </c>
      <c r="I358" s="60">
        <v>0</v>
      </c>
      <c r="J358" s="60">
        <v>0</v>
      </c>
      <c r="K358" s="60">
        <v>0</v>
      </c>
    </row>
    <row r="359" spans="1:11" ht="47.25" x14ac:dyDescent="0.25">
      <c r="A359" s="201"/>
      <c r="B359" s="210"/>
      <c r="C359" s="61" t="s">
        <v>24</v>
      </c>
      <c r="D359" s="59">
        <f t="shared" si="85"/>
        <v>0</v>
      </c>
      <c r="E359" s="59">
        <f t="shared" si="85"/>
        <v>0</v>
      </c>
      <c r="F359" s="59">
        <f t="shared" si="85"/>
        <v>0</v>
      </c>
      <c r="G359" s="59">
        <f t="shared" si="85"/>
        <v>0</v>
      </c>
      <c r="H359" s="59">
        <f t="shared" si="85"/>
        <v>0</v>
      </c>
      <c r="I359" s="60">
        <v>0</v>
      </c>
      <c r="J359" s="60">
        <v>0</v>
      </c>
      <c r="K359" s="60">
        <v>0</v>
      </c>
    </row>
    <row r="360" spans="1:11" ht="15.75" customHeight="1" x14ac:dyDescent="0.25">
      <c r="A360" s="201"/>
      <c r="B360" s="208" t="s">
        <v>225</v>
      </c>
      <c r="C360" s="61" t="s">
        <v>172</v>
      </c>
      <c r="D360" s="59">
        <f>D361+D362+D363+D364</f>
        <v>0</v>
      </c>
      <c r="E360" s="59">
        <f>E361+E362+E363+E364</f>
        <v>0</v>
      </c>
      <c r="F360" s="59">
        <f>F361+F362+F363+F364</f>
        <v>0</v>
      </c>
      <c r="G360" s="59">
        <f>G361+G362+G363+G364</f>
        <v>0</v>
      </c>
      <c r="H360" s="59">
        <f>H361+H362+H363+H364</f>
        <v>0</v>
      </c>
      <c r="I360" s="60">
        <v>0</v>
      </c>
      <c r="J360" s="60">
        <v>0</v>
      </c>
      <c r="K360" s="60">
        <v>0</v>
      </c>
    </row>
    <row r="361" spans="1:11" ht="31.5" x14ac:dyDescent="0.25">
      <c r="A361" s="201"/>
      <c r="B361" s="209"/>
      <c r="C361" s="61" t="s">
        <v>19</v>
      </c>
      <c r="D361" s="59">
        <f>D366</f>
        <v>0</v>
      </c>
      <c r="E361" s="59">
        <f>E366</f>
        <v>0</v>
      </c>
      <c r="F361" s="59">
        <f>F366</f>
        <v>0</v>
      </c>
      <c r="G361" s="59">
        <f>G366</f>
        <v>0</v>
      </c>
      <c r="H361" s="59">
        <f>H366</f>
        <v>0</v>
      </c>
      <c r="I361" s="60">
        <v>0</v>
      </c>
      <c r="J361" s="60">
        <v>0</v>
      </c>
      <c r="K361" s="60">
        <v>0</v>
      </c>
    </row>
    <row r="362" spans="1:11" ht="47.25" x14ac:dyDescent="0.25">
      <c r="A362" s="201"/>
      <c r="B362" s="209"/>
      <c r="C362" s="61" t="s">
        <v>21</v>
      </c>
      <c r="D362" s="59">
        <f t="shared" ref="D362:H364" si="86">D367</f>
        <v>0</v>
      </c>
      <c r="E362" s="59">
        <f t="shared" si="86"/>
        <v>0</v>
      </c>
      <c r="F362" s="59">
        <f t="shared" si="86"/>
        <v>0</v>
      </c>
      <c r="G362" s="59">
        <f t="shared" si="86"/>
        <v>0</v>
      </c>
      <c r="H362" s="59">
        <f t="shared" si="86"/>
        <v>0</v>
      </c>
      <c r="I362" s="60">
        <v>0</v>
      </c>
      <c r="J362" s="60">
        <v>0</v>
      </c>
      <c r="K362" s="60">
        <v>0</v>
      </c>
    </row>
    <row r="363" spans="1:11" ht="47.25" x14ac:dyDescent="0.25">
      <c r="A363" s="201"/>
      <c r="B363" s="209"/>
      <c r="C363" s="61" t="s">
        <v>23</v>
      </c>
      <c r="D363" s="59">
        <f t="shared" si="86"/>
        <v>0</v>
      </c>
      <c r="E363" s="59">
        <f t="shared" si="86"/>
        <v>0</v>
      </c>
      <c r="F363" s="59">
        <f t="shared" si="86"/>
        <v>0</v>
      </c>
      <c r="G363" s="59">
        <f t="shared" si="86"/>
        <v>0</v>
      </c>
      <c r="H363" s="59">
        <f t="shared" si="86"/>
        <v>0</v>
      </c>
      <c r="I363" s="60">
        <v>0</v>
      </c>
      <c r="J363" s="60">
        <v>0</v>
      </c>
      <c r="K363" s="60">
        <v>0</v>
      </c>
    </row>
    <row r="364" spans="1:11" ht="47.25" x14ac:dyDescent="0.25">
      <c r="A364" s="202"/>
      <c r="B364" s="210"/>
      <c r="C364" s="61" t="s">
        <v>24</v>
      </c>
      <c r="D364" s="59">
        <f t="shared" si="86"/>
        <v>0</v>
      </c>
      <c r="E364" s="59">
        <f t="shared" si="86"/>
        <v>0</v>
      </c>
      <c r="F364" s="59">
        <f t="shared" si="86"/>
        <v>0</v>
      </c>
      <c r="G364" s="59">
        <f t="shared" si="86"/>
        <v>0</v>
      </c>
      <c r="H364" s="59">
        <f t="shared" si="86"/>
        <v>0</v>
      </c>
      <c r="I364" s="60">
        <v>0</v>
      </c>
      <c r="J364" s="60">
        <v>0</v>
      </c>
      <c r="K364" s="60">
        <v>0</v>
      </c>
    </row>
    <row r="365" spans="1:11" ht="15.75" customHeight="1" x14ac:dyDescent="0.25">
      <c r="A365" s="200" t="s">
        <v>247</v>
      </c>
      <c r="B365" s="208" t="s">
        <v>225</v>
      </c>
      <c r="C365" s="61" t="s">
        <v>172</v>
      </c>
      <c r="D365" s="59">
        <f>D366+D367+D368+D369</f>
        <v>0</v>
      </c>
      <c r="E365" s="59">
        <f>E366+E367+E368+E369</f>
        <v>0</v>
      </c>
      <c r="F365" s="59">
        <f>F366+F367+F368+F369</f>
        <v>0</v>
      </c>
      <c r="G365" s="59">
        <f>G366+G367+G368+G369</f>
        <v>0</v>
      </c>
      <c r="H365" s="59">
        <f>H366+H367+H368+H369</f>
        <v>0</v>
      </c>
      <c r="I365" s="60">
        <v>0</v>
      </c>
      <c r="J365" s="60">
        <v>0</v>
      </c>
      <c r="K365" s="60">
        <v>0</v>
      </c>
    </row>
    <row r="366" spans="1:11" ht="31.5" x14ac:dyDescent="0.25">
      <c r="A366" s="201"/>
      <c r="B366" s="209"/>
      <c r="C366" s="61" t="s">
        <v>19</v>
      </c>
      <c r="D366" s="59">
        <v>0</v>
      </c>
      <c r="E366" s="59">
        <v>0</v>
      </c>
      <c r="F366" s="59">
        <v>0</v>
      </c>
      <c r="G366" s="59">
        <v>0</v>
      </c>
      <c r="H366" s="59">
        <v>0</v>
      </c>
      <c r="I366" s="60">
        <v>0</v>
      </c>
      <c r="J366" s="60">
        <v>0</v>
      </c>
      <c r="K366" s="60">
        <v>0</v>
      </c>
    </row>
    <row r="367" spans="1:11" ht="47.25" x14ac:dyDescent="0.25">
      <c r="A367" s="201"/>
      <c r="B367" s="209"/>
      <c r="C367" s="61" t="s">
        <v>21</v>
      </c>
      <c r="D367" s="59">
        <v>0</v>
      </c>
      <c r="E367" s="59">
        <v>0</v>
      </c>
      <c r="F367" s="59">
        <v>0</v>
      </c>
      <c r="G367" s="59">
        <v>0</v>
      </c>
      <c r="H367" s="59">
        <v>0</v>
      </c>
      <c r="I367" s="60">
        <v>0</v>
      </c>
      <c r="J367" s="60">
        <v>0</v>
      </c>
      <c r="K367" s="60">
        <v>0</v>
      </c>
    </row>
    <row r="368" spans="1:11" ht="47.25" x14ac:dyDescent="0.25">
      <c r="A368" s="201"/>
      <c r="B368" s="209"/>
      <c r="C368" s="61" t="s">
        <v>23</v>
      </c>
      <c r="D368" s="59">
        <v>0</v>
      </c>
      <c r="E368" s="59">
        <v>0</v>
      </c>
      <c r="F368" s="59">
        <v>0</v>
      </c>
      <c r="G368" s="59">
        <v>0</v>
      </c>
      <c r="H368" s="59">
        <v>0</v>
      </c>
      <c r="I368" s="60">
        <v>0</v>
      </c>
      <c r="J368" s="60">
        <v>0</v>
      </c>
      <c r="K368" s="60">
        <v>0</v>
      </c>
    </row>
    <row r="369" spans="1:11" ht="47.25" x14ac:dyDescent="0.25">
      <c r="A369" s="202"/>
      <c r="B369" s="210"/>
      <c r="C369" s="61" t="s">
        <v>24</v>
      </c>
      <c r="D369" s="59">
        <v>0</v>
      </c>
      <c r="E369" s="59">
        <v>0</v>
      </c>
      <c r="F369" s="59">
        <v>0</v>
      </c>
      <c r="G369" s="59">
        <v>0</v>
      </c>
      <c r="H369" s="59">
        <v>0</v>
      </c>
      <c r="I369" s="60">
        <v>0</v>
      </c>
      <c r="J369" s="60">
        <v>0</v>
      </c>
      <c r="K369" s="60">
        <v>0</v>
      </c>
    </row>
    <row r="370" spans="1:11" ht="15.75" customHeight="1" x14ac:dyDescent="0.25">
      <c r="A370" s="200" t="s">
        <v>248</v>
      </c>
      <c r="B370" s="207" t="s">
        <v>180</v>
      </c>
      <c r="C370" s="61" t="s">
        <v>172</v>
      </c>
      <c r="D370" s="59">
        <f>D371+D372+D373+D374</f>
        <v>0</v>
      </c>
      <c r="E370" s="59">
        <f>E371+E372+E373+E374</f>
        <v>0</v>
      </c>
      <c r="F370" s="59">
        <f>F371+F372+F373+F374</f>
        <v>0</v>
      </c>
      <c r="G370" s="59">
        <f>G371+G372+G373+G374</f>
        <v>0</v>
      </c>
      <c r="H370" s="59">
        <f>H371+H372+H373+H374</f>
        <v>0</v>
      </c>
      <c r="I370" s="60">
        <v>0</v>
      </c>
      <c r="J370" s="60">
        <v>0</v>
      </c>
      <c r="K370" s="60">
        <v>0</v>
      </c>
    </row>
    <row r="371" spans="1:11" ht="31.5" x14ac:dyDescent="0.25">
      <c r="A371" s="201"/>
      <c r="B371" s="207"/>
      <c r="C371" s="61" t="s">
        <v>19</v>
      </c>
      <c r="D371" s="59">
        <v>0</v>
      </c>
      <c r="E371" s="59">
        <v>0</v>
      </c>
      <c r="F371" s="59">
        <f>164-164</f>
        <v>0</v>
      </c>
      <c r="G371" s="59">
        <f>164-164</f>
        <v>0</v>
      </c>
      <c r="H371" s="59">
        <f>164-164</f>
        <v>0</v>
      </c>
      <c r="I371" s="60">
        <v>0</v>
      </c>
      <c r="J371" s="60">
        <v>0</v>
      </c>
      <c r="K371" s="60">
        <v>0</v>
      </c>
    </row>
    <row r="372" spans="1:11" ht="47.25" x14ac:dyDescent="0.25">
      <c r="A372" s="201"/>
      <c r="B372" s="207"/>
      <c r="C372" s="61" t="s">
        <v>21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60">
        <v>0</v>
      </c>
      <c r="J372" s="60">
        <v>0</v>
      </c>
      <c r="K372" s="60">
        <v>0</v>
      </c>
    </row>
    <row r="373" spans="1:11" ht="47.25" x14ac:dyDescent="0.25">
      <c r="A373" s="201"/>
      <c r="B373" s="207"/>
      <c r="C373" s="61" t="s">
        <v>23</v>
      </c>
      <c r="D373" s="59">
        <v>0</v>
      </c>
      <c r="E373" s="59">
        <v>0</v>
      </c>
      <c r="F373" s="59">
        <v>0</v>
      </c>
      <c r="G373" s="59">
        <v>0</v>
      </c>
      <c r="H373" s="59">
        <v>0</v>
      </c>
      <c r="I373" s="60">
        <v>0</v>
      </c>
      <c r="J373" s="60">
        <v>0</v>
      </c>
      <c r="K373" s="60">
        <v>0</v>
      </c>
    </row>
    <row r="374" spans="1:11" ht="47.25" x14ac:dyDescent="0.25">
      <c r="A374" s="202"/>
      <c r="B374" s="207"/>
      <c r="C374" s="61" t="s">
        <v>24</v>
      </c>
      <c r="D374" s="59">
        <v>0</v>
      </c>
      <c r="E374" s="59">
        <v>0</v>
      </c>
      <c r="F374" s="59">
        <v>0</v>
      </c>
      <c r="G374" s="59">
        <v>0</v>
      </c>
      <c r="H374" s="59">
        <v>0</v>
      </c>
      <c r="I374" s="60">
        <v>0</v>
      </c>
      <c r="J374" s="60">
        <v>0</v>
      </c>
      <c r="K374" s="60">
        <v>0</v>
      </c>
    </row>
    <row r="375" spans="1:11" ht="15.75" customHeight="1" x14ac:dyDescent="0.25">
      <c r="A375" s="200" t="s">
        <v>249</v>
      </c>
      <c r="B375" s="208" t="s">
        <v>175</v>
      </c>
      <c r="C375" s="61" t="s">
        <v>172</v>
      </c>
      <c r="D375" s="59">
        <f>D376+D377+D378+D379</f>
        <v>0</v>
      </c>
      <c r="E375" s="59">
        <f>E376+E377+E378+E379</f>
        <v>0</v>
      </c>
      <c r="F375" s="59">
        <f>F376+F377+F378+F379</f>
        <v>0</v>
      </c>
      <c r="G375" s="59">
        <f>G376+G377+G378+G379</f>
        <v>0</v>
      </c>
      <c r="H375" s="59">
        <f>H376+H377+H378+H379</f>
        <v>0</v>
      </c>
      <c r="I375" s="60">
        <v>0</v>
      </c>
      <c r="J375" s="60">
        <v>0</v>
      </c>
      <c r="K375" s="60">
        <v>0</v>
      </c>
    </row>
    <row r="376" spans="1:11" ht="31.5" x14ac:dyDescent="0.25">
      <c r="A376" s="201"/>
      <c r="B376" s="209"/>
      <c r="C376" s="61" t="s">
        <v>19</v>
      </c>
      <c r="D376" s="59">
        <v>0</v>
      </c>
      <c r="E376" s="59">
        <v>0</v>
      </c>
      <c r="F376" s="59">
        <v>0</v>
      </c>
      <c r="G376" s="59">
        <v>0</v>
      </c>
      <c r="H376" s="59">
        <v>0</v>
      </c>
      <c r="I376" s="60">
        <v>0</v>
      </c>
      <c r="J376" s="60">
        <v>0</v>
      </c>
      <c r="K376" s="60">
        <v>0</v>
      </c>
    </row>
    <row r="377" spans="1:11" ht="47.25" x14ac:dyDescent="0.25">
      <c r="A377" s="201"/>
      <c r="B377" s="209"/>
      <c r="C377" s="61" t="s">
        <v>21</v>
      </c>
      <c r="D377" s="59">
        <v>0</v>
      </c>
      <c r="E377" s="59">
        <v>0</v>
      </c>
      <c r="F377" s="59">
        <v>0</v>
      </c>
      <c r="G377" s="59">
        <v>0</v>
      </c>
      <c r="H377" s="59">
        <v>0</v>
      </c>
      <c r="I377" s="60">
        <v>0</v>
      </c>
      <c r="J377" s="60">
        <v>0</v>
      </c>
      <c r="K377" s="60">
        <v>0</v>
      </c>
    </row>
    <row r="378" spans="1:11" ht="47.25" x14ac:dyDescent="0.25">
      <c r="A378" s="201"/>
      <c r="B378" s="209"/>
      <c r="C378" s="61" t="s">
        <v>23</v>
      </c>
      <c r="D378" s="59">
        <v>0</v>
      </c>
      <c r="E378" s="59">
        <v>0</v>
      </c>
      <c r="F378" s="59">
        <v>0</v>
      </c>
      <c r="G378" s="59">
        <v>0</v>
      </c>
      <c r="H378" s="59">
        <v>0</v>
      </c>
      <c r="I378" s="60">
        <v>0</v>
      </c>
      <c r="J378" s="60">
        <v>0</v>
      </c>
      <c r="K378" s="60">
        <v>0</v>
      </c>
    </row>
    <row r="379" spans="1:11" ht="47.25" x14ac:dyDescent="0.25">
      <c r="A379" s="202"/>
      <c r="B379" s="210"/>
      <c r="C379" s="61" t="s">
        <v>24</v>
      </c>
      <c r="D379" s="59">
        <v>0</v>
      </c>
      <c r="E379" s="59">
        <v>0</v>
      </c>
      <c r="F379" s="59">
        <v>0</v>
      </c>
      <c r="G379" s="59">
        <v>0</v>
      </c>
      <c r="H379" s="59">
        <v>0</v>
      </c>
      <c r="I379" s="60">
        <v>0</v>
      </c>
      <c r="J379" s="60">
        <v>0</v>
      </c>
      <c r="K379" s="60">
        <v>0</v>
      </c>
    </row>
    <row r="380" spans="1:11" ht="15.75" customHeight="1" x14ac:dyDescent="0.25">
      <c r="A380" s="200" t="s">
        <v>250</v>
      </c>
      <c r="B380" s="207" t="s">
        <v>251</v>
      </c>
      <c r="C380" s="61" t="s">
        <v>172</v>
      </c>
      <c r="D380" s="59">
        <f>D381+D383+D385+D386</f>
        <v>118387.9</v>
      </c>
      <c r="E380" s="59">
        <f>E381+E383+E385+E386</f>
        <v>118387.9</v>
      </c>
      <c r="F380" s="59">
        <f>F381+F383+F385+F386</f>
        <v>118387.9</v>
      </c>
      <c r="G380" s="59">
        <f>G381+G383+G385+G386</f>
        <v>89903.6</v>
      </c>
      <c r="H380" s="59">
        <f>H381+H383+H385+H386</f>
        <v>89903.6</v>
      </c>
      <c r="I380" s="60">
        <f t="shared" ref="I380:J384" si="87">G380/D380*100</f>
        <v>75.939855339946078</v>
      </c>
      <c r="J380" s="60">
        <f t="shared" si="87"/>
        <v>75.939855339946078</v>
      </c>
      <c r="K380" s="60">
        <f>G380/F380*100</f>
        <v>75.939855339946078</v>
      </c>
    </row>
    <row r="381" spans="1:11" ht="31.5" x14ac:dyDescent="0.25">
      <c r="A381" s="201"/>
      <c r="B381" s="207"/>
      <c r="C381" s="61" t="s">
        <v>19</v>
      </c>
      <c r="D381" s="59">
        <f>D388+D395</f>
        <v>23004.7</v>
      </c>
      <c r="E381" s="59">
        <f t="shared" ref="E381:H381" si="88">E388+E395</f>
        <v>23004.7</v>
      </c>
      <c r="F381" s="59">
        <f t="shared" si="88"/>
        <v>23004.7</v>
      </c>
      <c r="G381" s="59">
        <f t="shared" si="88"/>
        <v>6664</v>
      </c>
      <c r="H381" s="59">
        <f t="shared" si="88"/>
        <v>6664</v>
      </c>
      <c r="I381" s="60">
        <f t="shared" si="87"/>
        <v>28.967993496981048</v>
      </c>
      <c r="J381" s="60">
        <f t="shared" si="87"/>
        <v>28.967993496981048</v>
      </c>
      <c r="K381" s="60">
        <f>G381/F381*100</f>
        <v>28.967993496981048</v>
      </c>
    </row>
    <row r="382" spans="1:11" ht="78.75" x14ac:dyDescent="0.25">
      <c r="A382" s="201"/>
      <c r="B382" s="207"/>
      <c r="C382" s="61" t="s">
        <v>252</v>
      </c>
      <c r="D382" s="59">
        <f>D396</f>
        <v>1946.5</v>
      </c>
      <c r="E382" s="59">
        <f t="shared" ref="E382:H383" si="89">E396</f>
        <v>1946.5</v>
      </c>
      <c r="F382" s="59">
        <f t="shared" si="89"/>
        <v>1946.5</v>
      </c>
      <c r="G382" s="59">
        <f t="shared" si="89"/>
        <v>1698.7</v>
      </c>
      <c r="H382" s="59">
        <f t="shared" si="89"/>
        <v>1698.7</v>
      </c>
      <c r="I382" s="60">
        <f t="shared" si="87"/>
        <v>87.269458001541238</v>
      </c>
      <c r="J382" s="60">
        <f t="shared" si="87"/>
        <v>87.269458001541238</v>
      </c>
      <c r="K382" s="60">
        <f>G382/F382*100</f>
        <v>87.269458001541238</v>
      </c>
    </row>
    <row r="383" spans="1:11" ht="47.25" x14ac:dyDescent="0.25">
      <c r="A383" s="201"/>
      <c r="B383" s="207"/>
      <c r="C383" s="61" t="s">
        <v>21</v>
      </c>
      <c r="D383" s="59">
        <f>D397</f>
        <v>95383.2</v>
      </c>
      <c r="E383" s="59">
        <f t="shared" si="89"/>
        <v>95383.2</v>
      </c>
      <c r="F383" s="59">
        <f t="shared" si="89"/>
        <v>95383.2</v>
      </c>
      <c r="G383" s="59">
        <f t="shared" si="89"/>
        <v>83239.600000000006</v>
      </c>
      <c r="H383" s="59">
        <f t="shared" si="89"/>
        <v>83239.600000000006</v>
      </c>
      <c r="I383" s="60">
        <f t="shared" si="87"/>
        <v>87.268617534324704</v>
      </c>
      <c r="J383" s="60">
        <f t="shared" si="87"/>
        <v>87.268617534324704</v>
      </c>
      <c r="K383" s="60">
        <f t="shared" ref="K383:K384" si="90">G383/F383*100</f>
        <v>87.268617534324704</v>
      </c>
    </row>
    <row r="384" spans="1:11" ht="75" x14ac:dyDescent="0.25">
      <c r="A384" s="201"/>
      <c r="B384" s="207"/>
      <c r="C384" s="29" t="s">
        <v>22</v>
      </c>
      <c r="D384" s="59">
        <f>D383</f>
        <v>95383.2</v>
      </c>
      <c r="E384" s="59">
        <f t="shared" ref="E384:H384" si="91">E383</f>
        <v>95383.2</v>
      </c>
      <c r="F384" s="59">
        <f t="shared" si="91"/>
        <v>95383.2</v>
      </c>
      <c r="G384" s="59">
        <f t="shared" si="91"/>
        <v>83239.600000000006</v>
      </c>
      <c r="H384" s="59">
        <f t="shared" si="91"/>
        <v>83239.600000000006</v>
      </c>
      <c r="I384" s="60">
        <f t="shared" si="87"/>
        <v>87.268617534324704</v>
      </c>
      <c r="J384" s="60">
        <f t="shared" si="87"/>
        <v>87.268617534324704</v>
      </c>
      <c r="K384" s="60">
        <f t="shared" si="90"/>
        <v>87.268617534324704</v>
      </c>
    </row>
    <row r="385" spans="1:11" ht="47.25" x14ac:dyDescent="0.25">
      <c r="A385" s="201"/>
      <c r="B385" s="207"/>
      <c r="C385" s="61" t="s">
        <v>23</v>
      </c>
      <c r="D385" s="59">
        <v>0</v>
      </c>
      <c r="E385" s="59">
        <v>0</v>
      </c>
      <c r="F385" s="59">
        <v>0</v>
      </c>
      <c r="G385" s="59">
        <v>0</v>
      </c>
      <c r="H385" s="59">
        <v>0</v>
      </c>
      <c r="I385" s="60">
        <v>0</v>
      </c>
      <c r="J385" s="60">
        <v>0</v>
      </c>
      <c r="K385" s="60">
        <v>0</v>
      </c>
    </row>
    <row r="386" spans="1:11" ht="47.25" x14ac:dyDescent="0.25">
      <c r="A386" s="201"/>
      <c r="B386" s="207"/>
      <c r="C386" s="61" t="s">
        <v>24</v>
      </c>
      <c r="D386" s="59">
        <v>0</v>
      </c>
      <c r="E386" s="59">
        <v>0</v>
      </c>
      <c r="F386" s="59">
        <v>0</v>
      </c>
      <c r="G386" s="59">
        <v>0</v>
      </c>
      <c r="H386" s="59">
        <v>0</v>
      </c>
      <c r="I386" s="60">
        <v>0</v>
      </c>
      <c r="J386" s="60">
        <v>0</v>
      </c>
      <c r="K386" s="60">
        <v>0</v>
      </c>
    </row>
    <row r="387" spans="1:11" ht="15.75" customHeight="1" x14ac:dyDescent="0.25">
      <c r="A387" s="201"/>
      <c r="B387" s="208" t="s">
        <v>253</v>
      </c>
      <c r="C387" s="61" t="s">
        <v>172</v>
      </c>
      <c r="D387" s="59">
        <f>D388+D390+D392+D393</f>
        <v>1070.4000000000001</v>
      </c>
      <c r="E387" s="59">
        <f>E388+E390+E392+E393</f>
        <v>1070.4000000000001</v>
      </c>
      <c r="F387" s="59">
        <f>F388+F390+F392+F393</f>
        <v>1070.4000000000001</v>
      </c>
      <c r="G387" s="59">
        <f>G388+G390+G392+G393</f>
        <v>1070.4000000000001</v>
      </c>
      <c r="H387" s="59">
        <f>H388+H390+H392+H393</f>
        <v>1070.4000000000001</v>
      </c>
      <c r="I387" s="60">
        <f>G387/D387*100</f>
        <v>100</v>
      </c>
      <c r="J387" s="60">
        <f>H387/E387*100</f>
        <v>100</v>
      </c>
      <c r="K387" s="60">
        <f>G387/F387*100</f>
        <v>100</v>
      </c>
    </row>
    <row r="388" spans="1:11" ht="31.5" x14ac:dyDescent="0.25">
      <c r="A388" s="201"/>
      <c r="B388" s="209"/>
      <c r="C388" s="61" t="s">
        <v>19</v>
      </c>
      <c r="D388" s="59">
        <f>D402+D407</f>
        <v>1070.4000000000001</v>
      </c>
      <c r="E388" s="59">
        <f t="shared" ref="E388:H388" si="92">E402+E407</f>
        <v>1070.4000000000001</v>
      </c>
      <c r="F388" s="59">
        <f t="shared" si="92"/>
        <v>1070.4000000000001</v>
      </c>
      <c r="G388" s="59">
        <f t="shared" si="92"/>
        <v>1070.4000000000001</v>
      </c>
      <c r="H388" s="59">
        <f t="shared" si="92"/>
        <v>1070.4000000000001</v>
      </c>
      <c r="I388" s="60">
        <f>G388/D388*100</f>
        <v>100</v>
      </c>
      <c r="J388" s="60">
        <f>H388/E388*100</f>
        <v>100</v>
      </c>
      <c r="K388" s="60">
        <f>G388/F388*100</f>
        <v>100</v>
      </c>
    </row>
    <row r="389" spans="1:11" ht="78.75" x14ac:dyDescent="0.25">
      <c r="A389" s="201"/>
      <c r="B389" s="209"/>
      <c r="C389" s="61" t="s">
        <v>252</v>
      </c>
      <c r="D389" s="59">
        <v>0</v>
      </c>
      <c r="E389" s="59">
        <v>0</v>
      </c>
      <c r="F389" s="59">
        <v>0</v>
      </c>
      <c r="G389" s="59">
        <v>0</v>
      </c>
      <c r="H389" s="59">
        <v>0</v>
      </c>
      <c r="I389" s="60">
        <v>0</v>
      </c>
      <c r="J389" s="60">
        <v>0</v>
      </c>
      <c r="K389" s="60">
        <v>0</v>
      </c>
    </row>
    <row r="390" spans="1:11" ht="47.25" x14ac:dyDescent="0.25">
      <c r="A390" s="201"/>
      <c r="B390" s="209"/>
      <c r="C390" s="61" t="s">
        <v>21</v>
      </c>
      <c r="D390" s="59">
        <v>0</v>
      </c>
      <c r="E390" s="59">
        <v>0</v>
      </c>
      <c r="F390" s="59">
        <v>0</v>
      </c>
      <c r="G390" s="59">
        <v>0</v>
      </c>
      <c r="H390" s="59">
        <v>0</v>
      </c>
      <c r="I390" s="60">
        <v>0</v>
      </c>
      <c r="J390" s="60">
        <v>0</v>
      </c>
      <c r="K390" s="60">
        <v>0</v>
      </c>
    </row>
    <row r="391" spans="1:11" ht="75" x14ac:dyDescent="0.25">
      <c r="A391" s="201"/>
      <c r="B391" s="209"/>
      <c r="C391" s="29" t="s">
        <v>22</v>
      </c>
      <c r="D391" s="59">
        <v>0</v>
      </c>
      <c r="E391" s="59">
        <v>0</v>
      </c>
      <c r="F391" s="59">
        <v>0</v>
      </c>
      <c r="G391" s="59">
        <v>0</v>
      </c>
      <c r="H391" s="59">
        <v>0</v>
      </c>
      <c r="I391" s="60">
        <v>0</v>
      </c>
      <c r="J391" s="60">
        <v>0</v>
      </c>
      <c r="K391" s="60">
        <v>0</v>
      </c>
    </row>
    <row r="392" spans="1:11" ht="47.25" x14ac:dyDescent="0.25">
      <c r="A392" s="201"/>
      <c r="B392" s="209"/>
      <c r="C392" s="61" t="s">
        <v>23</v>
      </c>
      <c r="D392" s="59">
        <v>0</v>
      </c>
      <c r="E392" s="59">
        <v>0</v>
      </c>
      <c r="F392" s="59">
        <v>0</v>
      </c>
      <c r="G392" s="59">
        <v>0</v>
      </c>
      <c r="H392" s="59">
        <v>0</v>
      </c>
      <c r="I392" s="60">
        <v>0</v>
      </c>
      <c r="J392" s="60">
        <v>0</v>
      </c>
      <c r="K392" s="60">
        <v>0</v>
      </c>
    </row>
    <row r="393" spans="1:11" ht="47.25" x14ac:dyDescent="0.25">
      <c r="A393" s="201"/>
      <c r="B393" s="210"/>
      <c r="C393" s="61" t="s">
        <v>24</v>
      </c>
      <c r="D393" s="59">
        <v>0</v>
      </c>
      <c r="E393" s="59">
        <v>0</v>
      </c>
      <c r="F393" s="59">
        <v>0</v>
      </c>
      <c r="G393" s="59">
        <v>0</v>
      </c>
      <c r="H393" s="59">
        <v>0</v>
      </c>
      <c r="I393" s="60">
        <v>0</v>
      </c>
      <c r="J393" s="60">
        <v>0</v>
      </c>
      <c r="K393" s="60">
        <v>0</v>
      </c>
    </row>
    <row r="394" spans="1:11" ht="15.75" customHeight="1" x14ac:dyDescent="0.25">
      <c r="A394" s="201"/>
      <c r="B394" s="208" t="s">
        <v>175</v>
      </c>
      <c r="C394" s="61" t="s">
        <v>172</v>
      </c>
      <c r="D394" s="59">
        <f>D395+D397+D399+D400</f>
        <v>117317.5</v>
      </c>
      <c r="E394" s="59">
        <f>E395+E397+E399+E400</f>
        <v>117317.5</v>
      </c>
      <c r="F394" s="59">
        <f>F395+F397+F399+F400</f>
        <v>117317.5</v>
      </c>
      <c r="G394" s="59">
        <f>G395+G397+G399+G400</f>
        <v>88833.200000000012</v>
      </c>
      <c r="H394" s="59">
        <f>H395+H397+H399+H400</f>
        <v>88833.200000000012</v>
      </c>
      <c r="I394" s="60">
        <f>G394/D394*100</f>
        <v>75.720331578835214</v>
      </c>
      <c r="J394" s="60">
        <f>G394/E394*100</f>
        <v>75.720331578835214</v>
      </c>
      <c r="K394" s="60">
        <f>G394/F394*100</f>
        <v>75.720331578835214</v>
      </c>
    </row>
    <row r="395" spans="1:11" ht="31.5" x14ac:dyDescent="0.25">
      <c r="A395" s="201"/>
      <c r="B395" s="209"/>
      <c r="C395" s="61" t="s">
        <v>19</v>
      </c>
      <c r="D395" s="59">
        <f>D412+D419+D426</f>
        <v>21934.3</v>
      </c>
      <c r="E395" s="59">
        <f t="shared" ref="E395:H395" si="93">E412+E419+E426</f>
        <v>21934.3</v>
      </c>
      <c r="F395" s="59">
        <f t="shared" si="93"/>
        <v>21934.3</v>
      </c>
      <c r="G395" s="59">
        <f t="shared" si="93"/>
        <v>5593.5999999999995</v>
      </c>
      <c r="H395" s="59">
        <f t="shared" si="93"/>
        <v>5593.5999999999995</v>
      </c>
      <c r="I395" s="60">
        <f t="shared" ref="I395:I398" si="94">G395/D395*100</f>
        <v>25.501611631098324</v>
      </c>
      <c r="J395" s="60">
        <f t="shared" ref="J395:J398" si="95">G395/E395*100</f>
        <v>25.501611631098324</v>
      </c>
      <c r="K395" s="60">
        <f t="shared" ref="K395:K398" si="96">G395/F395*100</f>
        <v>25.501611631098324</v>
      </c>
    </row>
    <row r="396" spans="1:11" ht="78.75" x14ac:dyDescent="0.25">
      <c r="A396" s="201"/>
      <c r="B396" s="209"/>
      <c r="C396" s="61" t="s">
        <v>252</v>
      </c>
      <c r="D396" s="59">
        <f>D413+D420</f>
        <v>1946.5</v>
      </c>
      <c r="E396" s="59">
        <f t="shared" ref="E396:H397" si="97">E413+E420</f>
        <v>1946.5</v>
      </c>
      <c r="F396" s="59">
        <f t="shared" si="97"/>
        <v>1946.5</v>
      </c>
      <c r="G396" s="59">
        <f t="shared" si="97"/>
        <v>1698.7</v>
      </c>
      <c r="H396" s="59">
        <f t="shared" si="97"/>
        <v>1698.7</v>
      </c>
      <c r="I396" s="60">
        <f t="shared" si="94"/>
        <v>87.269458001541238</v>
      </c>
      <c r="J396" s="60">
        <f t="shared" si="95"/>
        <v>87.269458001541238</v>
      </c>
      <c r="K396" s="60">
        <f t="shared" si="96"/>
        <v>87.269458001541238</v>
      </c>
    </row>
    <row r="397" spans="1:11" ht="47.25" x14ac:dyDescent="0.25">
      <c r="A397" s="201"/>
      <c r="B397" s="209"/>
      <c r="C397" s="61" t="s">
        <v>21</v>
      </c>
      <c r="D397" s="59">
        <f>D414+D421</f>
        <v>95383.2</v>
      </c>
      <c r="E397" s="59">
        <f t="shared" si="97"/>
        <v>95383.2</v>
      </c>
      <c r="F397" s="59">
        <f t="shared" si="97"/>
        <v>95383.2</v>
      </c>
      <c r="G397" s="59">
        <f t="shared" si="97"/>
        <v>83239.600000000006</v>
      </c>
      <c r="H397" s="59">
        <f t="shared" si="97"/>
        <v>83239.600000000006</v>
      </c>
      <c r="I397" s="60">
        <f t="shared" si="94"/>
        <v>87.268617534324704</v>
      </c>
      <c r="J397" s="60">
        <f t="shared" si="95"/>
        <v>87.268617534324704</v>
      </c>
      <c r="K397" s="60">
        <f t="shared" si="96"/>
        <v>87.268617534324704</v>
      </c>
    </row>
    <row r="398" spans="1:11" ht="75" x14ac:dyDescent="0.25">
      <c r="A398" s="201"/>
      <c r="B398" s="209"/>
      <c r="C398" s="29" t="s">
        <v>22</v>
      </c>
      <c r="D398" s="59">
        <f>D397</f>
        <v>95383.2</v>
      </c>
      <c r="E398" s="59">
        <f t="shared" ref="E398:H398" si="98">E397</f>
        <v>95383.2</v>
      </c>
      <c r="F398" s="59">
        <f t="shared" si="98"/>
        <v>95383.2</v>
      </c>
      <c r="G398" s="59">
        <f t="shared" si="98"/>
        <v>83239.600000000006</v>
      </c>
      <c r="H398" s="59">
        <f t="shared" si="98"/>
        <v>83239.600000000006</v>
      </c>
      <c r="I398" s="60">
        <f t="shared" si="94"/>
        <v>87.268617534324704</v>
      </c>
      <c r="J398" s="60">
        <f t="shared" si="95"/>
        <v>87.268617534324704</v>
      </c>
      <c r="K398" s="60">
        <f t="shared" si="96"/>
        <v>87.268617534324704</v>
      </c>
    </row>
    <row r="399" spans="1:11" ht="47.25" x14ac:dyDescent="0.25">
      <c r="A399" s="201"/>
      <c r="B399" s="209"/>
      <c r="C399" s="61" t="s">
        <v>23</v>
      </c>
      <c r="D399" s="59">
        <v>0</v>
      </c>
      <c r="E399" s="59">
        <v>0</v>
      </c>
      <c r="F399" s="59">
        <v>0</v>
      </c>
      <c r="G399" s="59">
        <v>0</v>
      </c>
      <c r="H399" s="59">
        <v>0</v>
      </c>
      <c r="I399" s="60">
        <v>0</v>
      </c>
      <c r="J399" s="60">
        <v>0</v>
      </c>
      <c r="K399" s="60">
        <v>0</v>
      </c>
    </row>
    <row r="400" spans="1:11" ht="47.25" x14ac:dyDescent="0.25">
      <c r="A400" s="202"/>
      <c r="B400" s="210"/>
      <c r="C400" s="61" t="s">
        <v>24</v>
      </c>
      <c r="D400" s="59">
        <v>0</v>
      </c>
      <c r="E400" s="59">
        <v>0</v>
      </c>
      <c r="F400" s="59">
        <v>0</v>
      </c>
      <c r="G400" s="59">
        <v>0</v>
      </c>
      <c r="H400" s="59">
        <v>0</v>
      </c>
      <c r="I400" s="60">
        <v>0</v>
      </c>
      <c r="J400" s="60">
        <v>0</v>
      </c>
      <c r="K400" s="60">
        <v>0</v>
      </c>
    </row>
    <row r="401" spans="1:11" ht="15.75" customHeight="1" x14ac:dyDescent="0.25">
      <c r="A401" s="203" t="s">
        <v>254</v>
      </c>
      <c r="B401" s="207" t="s">
        <v>174</v>
      </c>
      <c r="C401" s="61" t="s">
        <v>172</v>
      </c>
      <c r="D401" s="59">
        <f>D402+D403+D404+D405</f>
        <v>863.9</v>
      </c>
      <c r="E401" s="59">
        <f>E402+E403+E404+E405</f>
        <v>863.9</v>
      </c>
      <c r="F401" s="59">
        <f>F402+F403+F404+F405</f>
        <v>863.9</v>
      </c>
      <c r="G401" s="59">
        <f>G402+G403+G404+G405</f>
        <v>863.9</v>
      </c>
      <c r="H401" s="59">
        <f>H402+H403+H404+H405</f>
        <v>863.9</v>
      </c>
      <c r="I401" s="60">
        <f>G401/D401*100</f>
        <v>100</v>
      </c>
      <c r="J401" s="60">
        <f>H401/E401*100</f>
        <v>100</v>
      </c>
      <c r="K401" s="60">
        <f>G401/F383:F401*100</f>
        <v>100</v>
      </c>
    </row>
    <row r="402" spans="1:11" ht="31.5" x14ac:dyDescent="0.25">
      <c r="A402" s="203"/>
      <c r="B402" s="207"/>
      <c r="C402" s="61" t="s">
        <v>19</v>
      </c>
      <c r="D402" s="59">
        <v>863.9</v>
      </c>
      <c r="E402" s="59">
        <v>863.9</v>
      </c>
      <c r="F402" s="59">
        <v>863.9</v>
      </c>
      <c r="G402" s="59">
        <v>863.9</v>
      </c>
      <c r="H402" s="59">
        <v>863.9</v>
      </c>
      <c r="I402" s="60">
        <f>G402/D402*100</f>
        <v>100</v>
      </c>
      <c r="J402" s="60">
        <f>H402/E402*100</f>
        <v>100</v>
      </c>
      <c r="K402" s="60">
        <f>G402/F385:F402*100</f>
        <v>100</v>
      </c>
    </row>
    <row r="403" spans="1:11" ht="47.25" x14ac:dyDescent="0.25">
      <c r="A403" s="203"/>
      <c r="B403" s="207"/>
      <c r="C403" s="61" t="s">
        <v>21</v>
      </c>
      <c r="D403" s="59">
        <v>0</v>
      </c>
      <c r="E403" s="59">
        <v>0</v>
      </c>
      <c r="F403" s="59">
        <v>0</v>
      </c>
      <c r="G403" s="59">
        <v>0</v>
      </c>
      <c r="H403" s="59">
        <v>0</v>
      </c>
      <c r="I403" s="60">
        <v>0</v>
      </c>
      <c r="J403" s="60">
        <v>0</v>
      </c>
      <c r="K403" s="60">
        <v>0</v>
      </c>
    </row>
    <row r="404" spans="1:11" ht="47.25" x14ac:dyDescent="0.25">
      <c r="A404" s="203"/>
      <c r="B404" s="207"/>
      <c r="C404" s="61" t="s">
        <v>23</v>
      </c>
      <c r="D404" s="59">
        <v>0</v>
      </c>
      <c r="E404" s="59">
        <v>0</v>
      </c>
      <c r="F404" s="59">
        <v>0</v>
      </c>
      <c r="G404" s="59">
        <v>0</v>
      </c>
      <c r="H404" s="59">
        <v>0</v>
      </c>
      <c r="I404" s="60">
        <v>0</v>
      </c>
      <c r="J404" s="60">
        <v>0</v>
      </c>
      <c r="K404" s="60">
        <v>0</v>
      </c>
    </row>
    <row r="405" spans="1:11" ht="47.25" x14ac:dyDescent="0.25">
      <c r="A405" s="203"/>
      <c r="B405" s="207"/>
      <c r="C405" s="61" t="s">
        <v>24</v>
      </c>
      <c r="D405" s="59">
        <v>0</v>
      </c>
      <c r="E405" s="59">
        <v>0</v>
      </c>
      <c r="F405" s="59">
        <v>0</v>
      </c>
      <c r="G405" s="59">
        <v>0</v>
      </c>
      <c r="H405" s="59">
        <v>0</v>
      </c>
      <c r="I405" s="60">
        <v>0</v>
      </c>
      <c r="J405" s="60">
        <v>0</v>
      </c>
      <c r="K405" s="60">
        <v>0</v>
      </c>
    </row>
    <row r="406" spans="1:11" ht="15.75" customHeight="1" x14ac:dyDescent="0.25">
      <c r="A406" s="203" t="s">
        <v>255</v>
      </c>
      <c r="B406" s="207" t="s">
        <v>174</v>
      </c>
      <c r="C406" s="61" t="s">
        <v>172</v>
      </c>
      <c r="D406" s="59">
        <f>D407+D408+D409+D410</f>
        <v>206.5</v>
      </c>
      <c r="E406" s="59">
        <f>E407+E408+E409+E410</f>
        <v>206.5</v>
      </c>
      <c r="F406" s="59">
        <f>F407+F408+F409+F410</f>
        <v>206.5</v>
      </c>
      <c r="G406" s="59">
        <f>G407+G408+G409+G410</f>
        <v>206.5</v>
      </c>
      <c r="H406" s="59">
        <f>H407+H408+H409+H410</f>
        <v>206.5</v>
      </c>
      <c r="I406" s="60">
        <f>G406/D406*100</f>
        <v>100</v>
      </c>
      <c r="J406" s="60">
        <f>G406/E406*100</f>
        <v>100</v>
      </c>
      <c r="K406" s="60">
        <f>G406/F406*100</f>
        <v>100</v>
      </c>
    </row>
    <row r="407" spans="1:11" ht="31.5" x14ac:dyDescent="0.25">
      <c r="A407" s="203"/>
      <c r="B407" s="207"/>
      <c r="C407" s="61" t="s">
        <v>19</v>
      </c>
      <c r="D407" s="59">
        <v>206.5</v>
      </c>
      <c r="E407" s="59">
        <v>206.5</v>
      </c>
      <c r="F407" s="59">
        <v>206.5</v>
      </c>
      <c r="G407" s="59">
        <v>206.5</v>
      </c>
      <c r="H407" s="59">
        <v>206.5</v>
      </c>
      <c r="I407" s="60">
        <f>G407/D407*100</f>
        <v>100</v>
      </c>
      <c r="J407" s="60">
        <f>G407/E407*100</f>
        <v>100</v>
      </c>
      <c r="K407" s="60">
        <f>G407/F407*100</f>
        <v>100</v>
      </c>
    </row>
    <row r="408" spans="1:11" ht="47.25" x14ac:dyDescent="0.25">
      <c r="A408" s="203"/>
      <c r="B408" s="207"/>
      <c r="C408" s="61" t="s">
        <v>21</v>
      </c>
      <c r="D408" s="59">
        <v>0</v>
      </c>
      <c r="E408" s="59">
        <v>0</v>
      </c>
      <c r="F408" s="59">
        <v>0</v>
      </c>
      <c r="G408" s="59">
        <v>0</v>
      </c>
      <c r="H408" s="59">
        <v>0</v>
      </c>
      <c r="I408" s="60">
        <v>0</v>
      </c>
      <c r="J408" s="60">
        <v>0</v>
      </c>
      <c r="K408" s="60">
        <v>0</v>
      </c>
    </row>
    <row r="409" spans="1:11" ht="47.25" x14ac:dyDescent="0.25">
      <c r="A409" s="203"/>
      <c r="B409" s="207"/>
      <c r="C409" s="61" t="s">
        <v>23</v>
      </c>
      <c r="D409" s="59">
        <v>0</v>
      </c>
      <c r="E409" s="59">
        <v>0</v>
      </c>
      <c r="F409" s="59">
        <v>0</v>
      </c>
      <c r="G409" s="59">
        <v>0</v>
      </c>
      <c r="H409" s="59">
        <v>0</v>
      </c>
      <c r="I409" s="60">
        <v>0</v>
      </c>
      <c r="J409" s="60">
        <v>0</v>
      </c>
      <c r="K409" s="60">
        <v>0</v>
      </c>
    </row>
    <row r="410" spans="1:11" ht="47.25" x14ac:dyDescent="0.25">
      <c r="A410" s="203"/>
      <c r="B410" s="207"/>
      <c r="C410" s="61" t="s">
        <v>24</v>
      </c>
      <c r="D410" s="59">
        <v>0</v>
      </c>
      <c r="E410" s="59">
        <v>0</v>
      </c>
      <c r="F410" s="59">
        <v>0</v>
      </c>
      <c r="G410" s="59">
        <v>0</v>
      </c>
      <c r="H410" s="59">
        <v>0</v>
      </c>
      <c r="I410" s="60">
        <v>0</v>
      </c>
      <c r="J410" s="60">
        <v>0</v>
      </c>
      <c r="K410" s="60">
        <v>0</v>
      </c>
    </row>
    <row r="411" spans="1:11" ht="15.75" customHeight="1" x14ac:dyDescent="0.25">
      <c r="A411" s="200" t="s">
        <v>256</v>
      </c>
      <c r="B411" s="208" t="s">
        <v>175</v>
      </c>
      <c r="C411" s="61" t="s">
        <v>172</v>
      </c>
      <c r="D411" s="59">
        <f>D412+D414+D416+D417</f>
        <v>28625.8</v>
      </c>
      <c r="E411" s="59">
        <f>E412+E414+E416+E417</f>
        <v>28625.8</v>
      </c>
      <c r="F411" s="59">
        <f>F412+F414+F416+F417</f>
        <v>28625.8</v>
      </c>
      <c r="G411" s="59">
        <f>G412+G414+G416+G417</f>
        <v>28625.8</v>
      </c>
      <c r="H411" s="59">
        <f>H412+H414+H416+H417</f>
        <v>28625.8</v>
      </c>
      <c r="I411" s="60">
        <f>G411/D411*100</f>
        <v>100</v>
      </c>
      <c r="J411" s="60">
        <f>G411/E411*100</f>
        <v>100</v>
      </c>
      <c r="K411" s="60">
        <f>G411/F411*100</f>
        <v>100</v>
      </c>
    </row>
    <row r="412" spans="1:11" ht="31.5" x14ac:dyDescent="0.25">
      <c r="A412" s="201"/>
      <c r="B412" s="209"/>
      <c r="C412" s="61" t="s">
        <v>19</v>
      </c>
      <c r="D412" s="59">
        <v>572.5</v>
      </c>
      <c r="E412" s="59">
        <v>572.5</v>
      </c>
      <c r="F412" s="59">
        <v>572.5</v>
      </c>
      <c r="G412" s="59">
        <v>572.5</v>
      </c>
      <c r="H412" s="59">
        <v>572.5</v>
      </c>
      <c r="I412" s="60">
        <f t="shared" ref="I412:I415" si="99">G412/D412*100</f>
        <v>100</v>
      </c>
      <c r="J412" s="60">
        <f t="shared" ref="J412:J415" si="100">G412/E412*100</f>
        <v>100</v>
      </c>
      <c r="K412" s="60">
        <f t="shared" ref="K412:K415" si="101">G412/F412*100</f>
        <v>100</v>
      </c>
    </row>
    <row r="413" spans="1:11" ht="78.75" x14ac:dyDescent="0.25">
      <c r="A413" s="201"/>
      <c r="B413" s="209"/>
      <c r="C413" s="61" t="s">
        <v>252</v>
      </c>
      <c r="D413" s="59">
        <f>D412</f>
        <v>572.5</v>
      </c>
      <c r="E413" s="59">
        <f t="shared" ref="E413:H413" si="102">E412</f>
        <v>572.5</v>
      </c>
      <c r="F413" s="59">
        <f t="shared" si="102"/>
        <v>572.5</v>
      </c>
      <c r="G413" s="59">
        <f t="shared" si="102"/>
        <v>572.5</v>
      </c>
      <c r="H413" s="59">
        <f t="shared" si="102"/>
        <v>572.5</v>
      </c>
      <c r="I413" s="60">
        <f t="shared" si="99"/>
        <v>100</v>
      </c>
      <c r="J413" s="60">
        <f t="shared" si="100"/>
        <v>100</v>
      </c>
      <c r="K413" s="60">
        <f t="shared" si="101"/>
        <v>100</v>
      </c>
    </row>
    <row r="414" spans="1:11" ht="47.25" x14ac:dyDescent="0.25">
      <c r="A414" s="201"/>
      <c r="B414" s="209"/>
      <c r="C414" s="61" t="s">
        <v>21</v>
      </c>
      <c r="D414" s="59">
        <v>28053.3</v>
      </c>
      <c r="E414" s="59">
        <v>28053.3</v>
      </c>
      <c r="F414" s="59">
        <v>28053.3</v>
      </c>
      <c r="G414" s="59">
        <v>28053.3</v>
      </c>
      <c r="H414" s="59">
        <v>28053.3</v>
      </c>
      <c r="I414" s="60">
        <f t="shared" si="99"/>
        <v>100</v>
      </c>
      <c r="J414" s="60">
        <f t="shared" si="100"/>
        <v>100</v>
      </c>
      <c r="K414" s="60">
        <f t="shared" si="101"/>
        <v>100</v>
      </c>
    </row>
    <row r="415" spans="1:11" ht="75" x14ac:dyDescent="0.25">
      <c r="A415" s="201"/>
      <c r="B415" s="209"/>
      <c r="C415" s="29" t="s">
        <v>22</v>
      </c>
      <c r="D415" s="59">
        <f>D414</f>
        <v>28053.3</v>
      </c>
      <c r="E415" s="59">
        <f t="shared" ref="E415:H415" si="103">E414</f>
        <v>28053.3</v>
      </c>
      <c r="F415" s="59">
        <f t="shared" si="103"/>
        <v>28053.3</v>
      </c>
      <c r="G415" s="59">
        <f t="shared" si="103"/>
        <v>28053.3</v>
      </c>
      <c r="H415" s="59">
        <f t="shared" si="103"/>
        <v>28053.3</v>
      </c>
      <c r="I415" s="60">
        <f t="shared" si="99"/>
        <v>100</v>
      </c>
      <c r="J415" s="60">
        <f t="shared" si="100"/>
        <v>100</v>
      </c>
      <c r="K415" s="60">
        <f t="shared" si="101"/>
        <v>100</v>
      </c>
    </row>
    <row r="416" spans="1:11" ht="47.25" x14ac:dyDescent="0.25">
      <c r="A416" s="201"/>
      <c r="B416" s="209"/>
      <c r="C416" s="61" t="s">
        <v>23</v>
      </c>
      <c r="D416" s="59">
        <v>0</v>
      </c>
      <c r="E416" s="59">
        <v>0</v>
      </c>
      <c r="F416" s="59">
        <v>0</v>
      </c>
      <c r="G416" s="59">
        <v>0</v>
      </c>
      <c r="H416" s="59">
        <v>0</v>
      </c>
      <c r="I416" s="60">
        <v>0</v>
      </c>
      <c r="J416" s="60">
        <v>0</v>
      </c>
      <c r="K416" s="60">
        <v>0</v>
      </c>
    </row>
    <row r="417" spans="1:11" ht="47.25" x14ac:dyDescent="0.25">
      <c r="A417" s="202"/>
      <c r="B417" s="210"/>
      <c r="C417" s="61" t="s">
        <v>24</v>
      </c>
      <c r="D417" s="59">
        <v>0</v>
      </c>
      <c r="E417" s="59">
        <v>0</v>
      </c>
      <c r="F417" s="59">
        <v>0</v>
      </c>
      <c r="G417" s="59">
        <v>0</v>
      </c>
      <c r="H417" s="59">
        <v>0</v>
      </c>
      <c r="I417" s="60">
        <v>0</v>
      </c>
      <c r="J417" s="60">
        <v>0</v>
      </c>
      <c r="K417" s="60">
        <v>0</v>
      </c>
    </row>
    <row r="418" spans="1:11" ht="15.75" customHeight="1" x14ac:dyDescent="0.25">
      <c r="A418" s="200" t="s">
        <v>257</v>
      </c>
      <c r="B418" s="208" t="s">
        <v>175</v>
      </c>
      <c r="C418" s="61" t="s">
        <v>172</v>
      </c>
      <c r="D418" s="59">
        <f>D419+D421+D423+D424</f>
        <v>68703.899999999994</v>
      </c>
      <c r="E418" s="59">
        <f>E419+E421+E423+E424</f>
        <v>68703.899999999994</v>
      </c>
      <c r="F418" s="59">
        <f>F419+F421+F423+F424</f>
        <v>68703.899999999994</v>
      </c>
      <c r="G418" s="59">
        <f>G419+G421+G423+G424</f>
        <v>56312.5</v>
      </c>
      <c r="H418" s="59">
        <f>H419+H421+H423+H424</f>
        <v>56312.5</v>
      </c>
      <c r="I418" s="60">
        <f>G418/D418*100</f>
        <v>81.964051531281342</v>
      </c>
      <c r="J418" s="60">
        <f>G418/E418*100</f>
        <v>81.964051531281342</v>
      </c>
      <c r="K418" s="60">
        <f>G418/F418*100</f>
        <v>81.964051531281342</v>
      </c>
    </row>
    <row r="419" spans="1:11" ht="31.5" x14ac:dyDescent="0.25">
      <c r="A419" s="201"/>
      <c r="B419" s="209"/>
      <c r="C419" s="61" t="s">
        <v>19</v>
      </c>
      <c r="D419" s="59">
        <v>1374</v>
      </c>
      <c r="E419" s="59">
        <v>1374</v>
      </c>
      <c r="F419" s="59">
        <v>1374</v>
      </c>
      <c r="G419" s="59">
        <v>1126.2</v>
      </c>
      <c r="H419" s="59">
        <v>1126.2</v>
      </c>
      <c r="I419" s="60">
        <f t="shared" ref="I419:I422" si="104">G419/D419*100</f>
        <v>81.965065502183407</v>
      </c>
      <c r="J419" s="60">
        <f t="shared" ref="J419:J422" si="105">G419/E419*100</f>
        <v>81.965065502183407</v>
      </c>
      <c r="K419" s="60">
        <f t="shared" ref="K419:K422" si="106">G419/F419*100</f>
        <v>81.965065502183407</v>
      </c>
    </row>
    <row r="420" spans="1:11" ht="78.75" x14ac:dyDescent="0.25">
      <c r="A420" s="201"/>
      <c r="B420" s="209"/>
      <c r="C420" s="61" t="s">
        <v>252</v>
      </c>
      <c r="D420" s="59">
        <f>D419</f>
        <v>1374</v>
      </c>
      <c r="E420" s="59">
        <f t="shared" ref="E420:H420" si="107">E419</f>
        <v>1374</v>
      </c>
      <c r="F420" s="59">
        <f t="shared" si="107"/>
        <v>1374</v>
      </c>
      <c r="G420" s="59">
        <f t="shared" si="107"/>
        <v>1126.2</v>
      </c>
      <c r="H420" s="59">
        <f t="shared" si="107"/>
        <v>1126.2</v>
      </c>
      <c r="I420" s="60">
        <f t="shared" si="104"/>
        <v>81.965065502183407</v>
      </c>
      <c r="J420" s="60">
        <f t="shared" si="105"/>
        <v>81.965065502183407</v>
      </c>
      <c r="K420" s="60">
        <f t="shared" si="106"/>
        <v>81.965065502183407</v>
      </c>
    </row>
    <row r="421" spans="1:11" ht="47.25" x14ac:dyDescent="0.25">
      <c r="A421" s="201"/>
      <c r="B421" s="209"/>
      <c r="C421" s="61" t="s">
        <v>21</v>
      </c>
      <c r="D421" s="59">
        <v>67329.899999999994</v>
      </c>
      <c r="E421" s="59">
        <v>67329.899999999994</v>
      </c>
      <c r="F421" s="59">
        <v>67329.899999999994</v>
      </c>
      <c r="G421" s="59">
        <v>55186.3</v>
      </c>
      <c r="H421" s="59">
        <v>55186.3</v>
      </c>
      <c r="I421" s="60">
        <f t="shared" si="104"/>
        <v>81.964030839196269</v>
      </c>
      <c r="J421" s="60">
        <f t="shared" si="105"/>
        <v>81.964030839196269</v>
      </c>
      <c r="K421" s="60">
        <f t="shared" si="106"/>
        <v>81.964030839196269</v>
      </c>
    </row>
    <row r="422" spans="1:11" ht="75" x14ac:dyDescent="0.25">
      <c r="A422" s="201"/>
      <c r="B422" s="209"/>
      <c r="C422" s="29" t="s">
        <v>22</v>
      </c>
      <c r="D422" s="59">
        <f>D421</f>
        <v>67329.899999999994</v>
      </c>
      <c r="E422" s="59">
        <f t="shared" ref="E422:H422" si="108">E421</f>
        <v>67329.899999999994</v>
      </c>
      <c r="F422" s="59">
        <f t="shared" si="108"/>
        <v>67329.899999999994</v>
      </c>
      <c r="G422" s="59">
        <f t="shared" si="108"/>
        <v>55186.3</v>
      </c>
      <c r="H422" s="59">
        <f t="shared" si="108"/>
        <v>55186.3</v>
      </c>
      <c r="I422" s="60">
        <f t="shared" si="104"/>
        <v>81.964030839196269</v>
      </c>
      <c r="J422" s="60">
        <f t="shared" si="105"/>
        <v>81.964030839196269</v>
      </c>
      <c r="K422" s="60">
        <f t="shared" si="106"/>
        <v>81.964030839196269</v>
      </c>
    </row>
    <row r="423" spans="1:11" ht="47.25" x14ac:dyDescent="0.25">
      <c r="A423" s="201"/>
      <c r="B423" s="209"/>
      <c r="C423" s="61" t="s">
        <v>23</v>
      </c>
      <c r="D423" s="59">
        <v>0</v>
      </c>
      <c r="E423" s="59">
        <v>0</v>
      </c>
      <c r="F423" s="59">
        <v>0</v>
      </c>
      <c r="G423" s="59">
        <v>0</v>
      </c>
      <c r="H423" s="59">
        <v>0</v>
      </c>
      <c r="I423" s="60">
        <v>0</v>
      </c>
      <c r="J423" s="60">
        <v>0</v>
      </c>
      <c r="K423" s="60">
        <v>0</v>
      </c>
    </row>
    <row r="424" spans="1:11" ht="47.25" x14ac:dyDescent="0.25">
      <c r="A424" s="202"/>
      <c r="B424" s="210"/>
      <c r="C424" s="61" t="s">
        <v>24</v>
      </c>
      <c r="D424" s="59">
        <v>0</v>
      </c>
      <c r="E424" s="59">
        <v>0</v>
      </c>
      <c r="F424" s="59">
        <v>0</v>
      </c>
      <c r="G424" s="59">
        <v>0</v>
      </c>
      <c r="H424" s="59">
        <v>0</v>
      </c>
      <c r="I424" s="60">
        <v>0</v>
      </c>
      <c r="J424" s="60">
        <v>0</v>
      </c>
      <c r="K424" s="60">
        <v>0</v>
      </c>
    </row>
    <row r="425" spans="1:11" ht="15.75" customHeight="1" x14ac:dyDescent="0.25">
      <c r="A425" s="200" t="s">
        <v>258</v>
      </c>
      <c r="B425" s="208" t="s">
        <v>175</v>
      </c>
      <c r="C425" s="61" t="s">
        <v>172</v>
      </c>
      <c r="D425" s="59">
        <f>D426+D428+D430+D431</f>
        <v>19987.8</v>
      </c>
      <c r="E425" s="59">
        <f>E426+E428+E430+E431</f>
        <v>19987.8</v>
      </c>
      <c r="F425" s="59">
        <f>F426+F428+F430+F431</f>
        <v>19987.8</v>
      </c>
      <c r="G425" s="278">
        <f>G426+G428+G430+G431</f>
        <v>3894.8999999999996</v>
      </c>
      <c r="H425" s="278">
        <f>H426+H428+H430+H431</f>
        <v>3894.8999999999996</v>
      </c>
      <c r="I425" s="60">
        <f>G425/D425*100</f>
        <v>19.486386695884487</v>
      </c>
      <c r="J425" s="60">
        <f>G425/E425*100</f>
        <v>19.486386695884487</v>
      </c>
      <c r="K425" s="60">
        <f>G425/F425*100</f>
        <v>19.486386695884487</v>
      </c>
    </row>
    <row r="426" spans="1:11" ht="31.5" x14ac:dyDescent="0.25">
      <c r="A426" s="201"/>
      <c r="B426" s="209"/>
      <c r="C426" s="61" t="s">
        <v>19</v>
      </c>
      <c r="D426" s="59">
        <v>19987.8</v>
      </c>
      <c r="E426" s="59">
        <v>19987.8</v>
      </c>
      <c r="F426" s="59">
        <v>19987.8</v>
      </c>
      <c r="G426" s="278">
        <f>4259.7-364.8</f>
        <v>3894.8999999999996</v>
      </c>
      <c r="H426" s="278">
        <f>4259.7-364.8</f>
        <v>3894.8999999999996</v>
      </c>
      <c r="I426" s="60">
        <f t="shared" ref="I426" si="109">G426/D426*100</f>
        <v>19.486386695884487</v>
      </c>
      <c r="J426" s="60">
        <f t="shared" ref="J426" si="110">G426/E426*100</f>
        <v>19.486386695884487</v>
      </c>
      <c r="K426" s="60">
        <f t="shared" ref="K426" si="111">G426/F426*100</f>
        <v>19.486386695884487</v>
      </c>
    </row>
    <row r="427" spans="1:11" ht="78.75" x14ac:dyDescent="0.25">
      <c r="A427" s="201"/>
      <c r="B427" s="209"/>
      <c r="C427" s="61" t="s">
        <v>252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60">
        <v>0</v>
      </c>
      <c r="J427" s="60">
        <v>0</v>
      </c>
      <c r="K427" s="60">
        <v>0</v>
      </c>
    </row>
    <row r="428" spans="1:11" ht="47.25" x14ac:dyDescent="0.25">
      <c r="A428" s="201"/>
      <c r="B428" s="209"/>
      <c r="C428" s="61" t="s">
        <v>21</v>
      </c>
      <c r="D428" s="59">
        <v>0</v>
      </c>
      <c r="E428" s="59">
        <v>0</v>
      </c>
      <c r="F428" s="59">
        <v>0</v>
      </c>
      <c r="G428" s="59">
        <v>0</v>
      </c>
      <c r="H428" s="59">
        <v>0</v>
      </c>
      <c r="I428" s="60">
        <v>0</v>
      </c>
      <c r="J428" s="60">
        <v>0</v>
      </c>
      <c r="K428" s="60">
        <v>0</v>
      </c>
    </row>
    <row r="429" spans="1:11" ht="75" x14ac:dyDescent="0.25">
      <c r="A429" s="201"/>
      <c r="B429" s="209"/>
      <c r="C429" s="29" t="s">
        <v>22</v>
      </c>
      <c r="D429" s="59">
        <f>D428</f>
        <v>0</v>
      </c>
      <c r="E429" s="59">
        <f t="shared" ref="E429:H429" si="112">E428</f>
        <v>0</v>
      </c>
      <c r="F429" s="59">
        <f t="shared" si="112"/>
        <v>0</v>
      </c>
      <c r="G429" s="59">
        <f t="shared" si="112"/>
        <v>0</v>
      </c>
      <c r="H429" s="59">
        <f t="shared" si="112"/>
        <v>0</v>
      </c>
      <c r="I429" s="60">
        <v>0</v>
      </c>
      <c r="J429" s="60">
        <v>0</v>
      </c>
      <c r="K429" s="60">
        <v>0</v>
      </c>
    </row>
    <row r="430" spans="1:11" ht="47.25" x14ac:dyDescent="0.25">
      <c r="A430" s="201"/>
      <c r="B430" s="209"/>
      <c r="C430" s="61" t="s">
        <v>23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60">
        <v>0</v>
      </c>
      <c r="J430" s="60">
        <v>0</v>
      </c>
      <c r="K430" s="60">
        <v>0</v>
      </c>
    </row>
    <row r="431" spans="1:11" ht="47.25" x14ac:dyDescent="0.25">
      <c r="A431" s="202"/>
      <c r="B431" s="210"/>
      <c r="C431" s="61" t="s">
        <v>24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60">
        <v>0</v>
      </c>
      <c r="J431" s="60">
        <v>0</v>
      </c>
      <c r="K431" s="60">
        <v>0</v>
      </c>
    </row>
    <row r="432" spans="1:11" ht="15.75" customHeight="1" x14ac:dyDescent="0.25">
      <c r="A432" s="200" t="s">
        <v>259</v>
      </c>
      <c r="B432" s="208" t="s">
        <v>260</v>
      </c>
      <c r="C432" s="61" t="s">
        <v>172</v>
      </c>
      <c r="D432" s="59">
        <f>D433+D434+D435+D436</f>
        <v>19119.5</v>
      </c>
      <c r="E432" s="59">
        <f>E433+E434+E435+E436</f>
        <v>19119.5</v>
      </c>
      <c r="F432" s="59">
        <f>F433+F434+F435+F436</f>
        <v>19119.5</v>
      </c>
      <c r="G432" s="59">
        <f>G433+G434+G435+G436</f>
        <v>19119.5</v>
      </c>
      <c r="H432" s="59">
        <f>H433+H434+H435+H436</f>
        <v>19119.5</v>
      </c>
      <c r="I432" s="60">
        <f t="shared" ref="I432:I433" si="113">H432/D432*100</f>
        <v>100</v>
      </c>
      <c r="J432" s="60">
        <f t="shared" ref="J432:J433" si="114">G432/E432*100</f>
        <v>100</v>
      </c>
      <c r="K432" s="60">
        <f t="shared" ref="K432:K433" si="115">G432/F432*100</f>
        <v>100</v>
      </c>
    </row>
    <row r="433" spans="1:11" ht="31.5" x14ac:dyDescent="0.25">
      <c r="A433" s="201"/>
      <c r="B433" s="209"/>
      <c r="C433" s="61" t="s">
        <v>19</v>
      </c>
      <c r="D433" s="59">
        <f>D439+D444+D449+D454</f>
        <v>19119.5</v>
      </c>
      <c r="E433" s="59">
        <f>E439+E444+E449+E454</f>
        <v>19119.5</v>
      </c>
      <c r="F433" s="59">
        <f>F439+F444+F449+F454</f>
        <v>19119.5</v>
      </c>
      <c r="G433" s="59">
        <f>G439+G444+G449+G454</f>
        <v>19119.5</v>
      </c>
      <c r="H433" s="59">
        <f>H439+H444+H449+H454</f>
        <v>19119.5</v>
      </c>
      <c r="I433" s="60">
        <f t="shared" si="113"/>
        <v>100</v>
      </c>
      <c r="J433" s="60">
        <f t="shared" si="114"/>
        <v>100</v>
      </c>
      <c r="K433" s="60">
        <f t="shared" si="115"/>
        <v>100</v>
      </c>
    </row>
    <row r="434" spans="1:11" ht="47.25" x14ac:dyDescent="0.25">
      <c r="A434" s="201"/>
      <c r="B434" s="209"/>
      <c r="C434" s="61" t="s">
        <v>21</v>
      </c>
      <c r="D434" s="59">
        <f t="shared" ref="D434:H436" si="116">D440+D445+D450+D455</f>
        <v>0</v>
      </c>
      <c r="E434" s="59">
        <f t="shared" si="116"/>
        <v>0</v>
      </c>
      <c r="F434" s="59">
        <f t="shared" si="116"/>
        <v>0</v>
      </c>
      <c r="G434" s="59">
        <f t="shared" si="116"/>
        <v>0</v>
      </c>
      <c r="H434" s="59">
        <f t="shared" si="116"/>
        <v>0</v>
      </c>
      <c r="I434" s="60">
        <v>0</v>
      </c>
      <c r="J434" s="60">
        <v>0</v>
      </c>
      <c r="K434" s="60">
        <v>0</v>
      </c>
    </row>
    <row r="435" spans="1:11" ht="47.25" x14ac:dyDescent="0.25">
      <c r="A435" s="201"/>
      <c r="B435" s="209"/>
      <c r="C435" s="61" t="s">
        <v>23</v>
      </c>
      <c r="D435" s="59">
        <f t="shared" si="116"/>
        <v>0</v>
      </c>
      <c r="E435" s="59">
        <f t="shared" si="116"/>
        <v>0</v>
      </c>
      <c r="F435" s="59">
        <f t="shared" si="116"/>
        <v>0</v>
      </c>
      <c r="G435" s="59">
        <f t="shared" si="116"/>
        <v>0</v>
      </c>
      <c r="H435" s="59">
        <f t="shared" si="116"/>
        <v>0</v>
      </c>
      <c r="I435" s="60">
        <v>0</v>
      </c>
      <c r="J435" s="60">
        <v>0</v>
      </c>
      <c r="K435" s="60">
        <v>0</v>
      </c>
    </row>
    <row r="436" spans="1:11" ht="47.25" x14ac:dyDescent="0.25">
      <c r="A436" s="201"/>
      <c r="B436" s="210"/>
      <c r="C436" s="61" t="s">
        <v>24</v>
      </c>
      <c r="D436" s="59">
        <f t="shared" si="116"/>
        <v>0</v>
      </c>
      <c r="E436" s="59">
        <f t="shared" si="116"/>
        <v>0</v>
      </c>
      <c r="F436" s="59">
        <f t="shared" si="116"/>
        <v>0</v>
      </c>
      <c r="G436" s="59">
        <f t="shared" si="116"/>
        <v>0</v>
      </c>
      <c r="H436" s="59">
        <f t="shared" si="116"/>
        <v>0</v>
      </c>
      <c r="I436" s="60">
        <v>0</v>
      </c>
      <c r="J436" s="60">
        <v>0</v>
      </c>
      <c r="K436" s="60">
        <v>0</v>
      </c>
    </row>
    <row r="437" spans="1:11" ht="15.75" customHeight="1" x14ac:dyDescent="0.25">
      <c r="A437" s="201"/>
      <c r="B437" s="211" t="s">
        <v>26</v>
      </c>
      <c r="C437" s="212"/>
      <c r="D437" s="212"/>
      <c r="E437" s="212"/>
      <c r="F437" s="213"/>
      <c r="G437" s="56"/>
      <c r="H437" s="56"/>
      <c r="I437" s="58"/>
      <c r="J437" s="58"/>
      <c r="K437" s="58"/>
    </row>
    <row r="438" spans="1:11" ht="15.75" customHeight="1" x14ac:dyDescent="0.25">
      <c r="A438" s="201"/>
      <c r="B438" s="208" t="s">
        <v>174</v>
      </c>
      <c r="C438" s="61" t="s">
        <v>172</v>
      </c>
      <c r="D438" s="59">
        <f>D439+D440+D441+D442</f>
        <v>288</v>
      </c>
      <c r="E438" s="59">
        <f>E439+E440+E441+E442</f>
        <v>288</v>
      </c>
      <c r="F438" s="59">
        <f>F439+F440+F441+F442</f>
        <v>288</v>
      </c>
      <c r="G438" s="59">
        <f>G439+G440+G441+G442</f>
        <v>288</v>
      </c>
      <c r="H438" s="59">
        <f>H439+H440+H441+H442</f>
        <v>288</v>
      </c>
      <c r="I438" s="60">
        <f>H438/D438*100</f>
        <v>100</v>
      </c>
      <c r="J438" s="60">
        <f>G438/E438*100</f>
        <v>100</v>
      </c>
      <c r="K438" s="60">
        <f>G438/F438*100</f>
        <v>100</v>
      </c>
    </row>
    <row r="439" spans="1:11" ht="31.5" x14ac:dyDescent="0.25">
      <c r="A439" s="201"/>
      <c r="B439" s="209"/>
      <c r="C439" s="61" t="s">
        <v>19</v>
      </c>
      <c r="D439" s="59">
        <f>D465</f>
        <v>288</v>
      </c>
      <c r="E439" s="59">
        <f>E465</f>
        <v>288</v>
      </c>
      <c r="F439" s="59">
        <f>F465</f>
        <v>288</v>
      </c>
      <c r="G439" s="59">
        <f>G465</f>
        <v>288</v>
      </c>
      <c r="H439" s="59">
        <f>H465</f>
        <v>288</v>
      </c>
      <c r="I439" s="60">
        <f t="shared" ref="I439:I459" si="117">H439/D439*100</f>
        <v>100</v>
      </c>
      <c r="J439" s="60">
        <f t="shared" ref="J439:J459" si="118">G439/E439*100</f>
        <v>100</v>
      </c>
      <c r="K439" s="60">
        <f t="shared" ref="K439:K459" si="119">G439/F439*100</f>
        <v>100</v>
      </c>
    </row>
    <row r="440" spans="1:11" ht="47.25" x14ac:dyDescent="0.25">
      <c r="A440" s="201"/>
      <c r="B440" s="209"/>
      <c r="C440" s="61" t="s">
        <v>21</v>
      </c>
      <c r="D440" s="59">
        <f t="shared" ref="D440:H442" si="120">D466</f>
        <v>0</v>
      </c>
      <c r="E440" s="59">
        <f t="shared" si="120"/>
        <v>0</v>
      </c>
      <c r="F440" s="59">
        <f t="shared" si="120"/>
        <v>0</v>
      </c>
      <c r="G440" s="59">
        <f t="shared" si="120"/>
        <v>0</v>
      </c>
      <c r="H440" s="59">
        <f t="shared" si="120"/>
        <v>0</v>
      </c>
      <c r="I440" s="60">
        <v>0</v>
      </c>
      <c r="J440" s="60">
        <v>0</v>
      </c>
      <c r="K440" s="60">
        <v>0</v>
      </c>
    </row>
    <row r="441" spans="1:11" ht="47.25" x14ac:dyDescent="0.25">
      <c r="A441" s="201"/>
      <c r="B441" s="209"/>
      <c r="C441" s="61" t="s">
        <v>23</v>
      </c>
      <c r="D441" s="59">
        <f t="shared" si="120"/>
        <v>0</v>
      </c>
      <c r="E441" s="59">
        <f t="shared" si="120"/>
        <v>0</v>
      </c>
      <c r="F441" s="59">
        <f t="shared" si="120"/>
        <v>0</v>
      </c>
      <c r="G441" s="59">
        <f t="shared" si="120"/>
        <v>0</v>
      </c>
      <c r="H441" s="59">
        <f t="shared" si="120"/>
        <v>0</v>
      </c>
      <c r="I441" s="60">
        <v>0</v>
      </c>
      <c r="J441" s="60">
        <v>0</v>
      </c>
      <c r="K441" s="60">
        <v>0</v>
      </c>
    </row>
    <row r="442" spans="1:11" ht="47.25" x14ac:dyDescent="0.25">
      <c r="A442" s="201"/>
      <c r="B442" s="210"/>
      <c r="C442" s="61" t="s">
        <v>24</v>
      </c>
      <c r="D442" s="59">
        <f t="shared" si="120"/>
        <v>0</v>
      </c>
      <c r="E442" s="59">
        <f t="shared" si="120"/>
        <v>0</v>
      </c>
      <c r="F442" s="59">
        <f t="shared" si="120"/>
        <v>0</v>
      </c>
      <c r="G442" s="59">
        <f t="shared" si="120"/>
        <v>0</v>
      </c>
      <c r="H442" s="59">
        <f t="shared" si="120"/>
        <v>0</v>
      </c>
      <c r="I442" s="60">
        <v>0</v>
      </c>
      <c r="J442" s="60">
        <v>0</v>
      </c>
      <c r="K442" s="60">
        <v>0</v>
      </c>
    </row>
    <row r="443" spans="1:11" ht="15.75" customHeight="1" x14ac:dyDescent="0.25">
      <c r="A443" s="201"/>
      <c r="B443" s="208" t="s">
        <v>175</v>
      </c>
      <c r="C443" s="61" t="s">
        <v>172</v>
      </c>
      <c r="D443" s="59">
        <f>D444+D445+D446+D447</f>
        <v>18831.5</v>
      </c>
      <c r="E443" s="59">
        <f>E444+E445+E446+E447</f>
        <v>18831.5</v>
      </c>
      <c r="F443" s="59">
        <f>F444+F445+F446+F447</f>
        <v>18831.5</v>
      </c>
      <c r="G443" s="59">
        <f>G444+G445+G446+G447</f>
        <v>18831.5</v>
      </c>
      <c r="H443" s="59">
        <f>H444+H445+H446+H447</f>
        <v>18831.5</v>
      </c>
      <c r="I443" s="60">
        <f t="shared" si="117"/>
        <v>100</v>
      </c>
      <c r="J443" s="60">
        <f t="shared" si="118"/>
        <v>100</v>
      </c>
      <c r="K443" s="60">
        <f t="shared" si="119"/>
        <v>100</v>
      </c>
    </row>
    <row r="444" spans="1:11" ht="31.5" x14ac:dyDescent="0.25">
      <c r="A444" s="201"/>
      <c r="B444" s="209"/>
      <c r="C444" s="61" t="s">
        <v>19</v>
      </c>
      <c r="D444" s="59">
        <f t="shared" ref="D444:H447" si="121">D470+D571+D592</f>
        <v>18831.5</v>
      </c>
      <c r="E444" s="59">
        <f t="shared" si="121"/>
        <v>18831.5</v>
      </c>
      <c r="F444" s="59">
        <f t="shared" si="121"/>
        <v>18831.5</v>
      </c>
      <c r="G444" s="59">
        <f t="shared" si="121"/>
        <v>18831.5</v>
      </c>
      <c r="H444" s="59">
        <f t="shared" si="121"/>
        <v>18831.5</v>
      </c>
      <c r="I444" s="60">
        <f t="shared" si="117"/>
        <v>100</v>
      </c>
      <c r="J444" s="60">
        <f t="shared" si="118"/>
        <v>100</v>
      </c>
      <c r="K444" s="60">
        <f t="shared" si="119"/>
        <v>100</v>
      </c>
    </row>
    <row r="445" spans="1:11" ht="47.25" x14ac:dyDescent="0.25">
      <c r="A445" s="201"/>
      <c r="B445" s="209"/>
      <c r="C445" s="61" t="s">
        <v>21</v>
      </c>
      <c r="D445" s="59">
        <f t="shared" si="121"/>
        <v>0</v>
      </c>
      <c r="E445" s="59">
        <f t="shared" si="121"/>
        <v>0</v>
      </c>
      <c r="F445" s="59">
        <f t="shared" si="121"/>
        <v>0</v>
      </c>
      <c r="G445" s="59">
        <f t="shared" si="121"/>
        <v>0</v>
      </c>
      <c r="H445" s="59">
        <f t="shared" si="121"/>
        <v>0</v>
      </c>
      <c r="I445" s="60">
        <v>0</v>
      </c>
      <c r="J445" s="60">
        <v>0</v>
      </c>
      <c r="K445" s="60">
        <v>0</v>
      </c>
    </row>
    <row r="446" spans="1:11" ht="47.25" x14ac:dyDescent="0.25">
      <c r="A446" s="201"/>
      <c r="B446" s="209"/>
      <c r="C446" s="61" t="s">
        <v>23</v>
      </c>
      <c r="D446" s="59">
        <f t="shared" si="121"/>
        <v>0</v>
      </c>
      <c r="E446" s="59">
        <f t="shared" si="121"/>
        <v>0</v>
      </c>
      <c r="F446" s="59">
        <f t="shared" si="121"/>
        <v>0</v>
      </c>
      <c r="G446" s="59">
        <f t="shared" si="121"/>
        <v>0</v>
      </c>
      <c r="H446" s="59">
        <f t="shared" si="121"/>
        <v>0</v>
      </c>
      <c r="I446" s="60">
        <v>0</v>
      </c>
      <c r="J446" s="60">
        <v>0</v>
      </c>
      <c r="K446" s="60">
        <v>0</v>
      </c>
    </row>
    <row r="447" spans="1:11" ht="47.25" x14ac:dyDescent="0.25">
      <c r="A447" s="201"/>
      <c r="B447" s="210"/>
      <c r="C447" s="61" t="s">
        <v>24</v>
      </c>
      <c r="D447" s="59">
        <f t="shared" si="121"/>
        <v>0</v>
      </c>
      <c r="E447" s="59">
        <f t="shared" si="121"/>
        <v>0</v>
      </c>
      <c r="F447" s="59">
        <f t="shared" si="121"/>
        <v>0</v>
      </c>
      <c r="G447" s="59">
        <f t="shared" si="121"/>
        <v>0</v>
      </c>
      <c r="H447" s="59">
        <f t="shared" si="121"/>
        <v>0</v>
      </c>
      <c r="I447" s="60">
        <v>0</v>
      </c>
      <c r="J447" s="60">
        <v>0</v>
      </c>
      <c r="K447" s="60">
        <v>0</v>
      </c>
    </row>
    <row r="448" spans="1:11" ht="15.75" customHeight="1" x14ac:dyDescent="0.25">
      <c r="A448" s="201"/>
      <c r="B448" s="208" t="s">
        <v>180</v>
      </c>
      <c r="C448" s="61" t="s">
        <v>172</v>
      </c>
      <c r="D448" s="59">
        <f>D449+D450+D451+D452</f>
        <v>0</v>
      </c>
      <c r="E448" s="59">
        <f>E449+E450+E451+E452</f>
        <v>0</v>
      </c>
      <c r="F448" s="59">
        <f>F449+F450+F451+F452</f>
        <v>0</v>
      </c>
      <c r="G448" s="59">
        <f>G449+G450+G451+G452</f>
        <v>0</v>
      </c>
      <c r="H448" s="59">
        <f>H449+H450+H451+H452</f>
        <v>0</v>
      </c>
      <c r="I448" s="60">
        <v>0</v>
      </c>
      <c r="J448" s="60">
        <v>0</v>
      </c>
      <c r="K448" s="60">
        <v>0</v>
      </c>
    </row>
    <row r="449" spans="1:11" ht="31.5" x14ac:dyDescent="0.25">
      <c r="A449" s="201"/>
      <c r="B449" s="209"/>
      <c r="C449" s="61" t="s">
        <v>19</v>
      </c>
      <c r="D449" s="59">
        <f>D475</f>
        <v>0</v>
      </c>
      <c r="E449" s="59">
        <f>E475</f>
        <v>0</v>
      </c>
      <c r="F449" s="59">
        <f>F475</f>
        <v>0</v>
      </c>
      <c r="G449" s="59">
        <f>G475</f>
        <v>0</v>
      </c>
      <c r="H449" s="59">
        <f>H475</f>
        <v>0</v>
      </c>
      <c r="I449" s="60">
        <v>0</v>
      </c>
      <c r="J449" s="60">
        <v>0</v>
      </c>
      <c r="K449" s="60">
        <v>0</v>
      </c>
    </row>
    <row r="450" spans="1:11" ht="47.25" x14ac:dyDescent="0.25">
      <c r="A450" s="201"/>
      <c r="B450" s="209"/>
      <c r="C450" s="61" t="s">
        <v>21</v>
      </c>
      <c r="D450" s="59">
        <f t="shared" ref="D450:H452" si="122">D476</f>
        <v>0</v>
      </c>
      <c r="E450" s="59">
        <f t="shared" si="122"/>
        <v>0</v>
      </c>
      <c r="F450" s="59">
        <f t="shared" si="122"/>
        <v>0</v>
      </c>
      <c r="G450" s="59">
        <f t="shared" si="122"/>
        <v>0</v>
      </c>
      <c r="H450" s="59">
        <f t="shared" si="122"/>
        <v>0</v>
      </c>
      <c r="I450" s="60">
        <v>0</v>
      </c>
      <c r="J450" s="60">
        <v>0</v>
      </c>
      <c r="K450" s="60">
        <v>0</v>
      </c>
    </row>
    <row r="451" spans="1:11" ht="47.25" x14ac:dyDescent="0.25">
      <c r="A451" s="201"/>
      <c r="B451" s="209"/>
      <c r="C451" s="61" t="s">
        <v>23</v>
      </c>
      <c r="D451" s="59">
        <f t="shared" si="122"/>
        <v>0</v>
      </c>
      <c r="E451" s="59">
        <f t="shared" si="122"/>
        <v>0</v>
      </c>
      <c r="F451" s="59">
        <f t="shared" si="122"/>
        <v>0</v>
      </c>
      <c r="G451" s="59">
        <f t="shared" si="122"/>
        <v>0</v>
      </c>
      <c r="H451" s="59">
        <f t="shared" si="122"/>
        <v>0</v>
      </c>
      <c r="I451" s="60">
        <v>0</v>
      </c>
      <c r="J451" s="60">
        <v>0</v>
      </c>
      <c r="K451" s="60">
        <v>0</v>
      </c>
    </row>
    <row r="452" spans="1:11" ht="47.25" x14ac:dyDescent="0.25">
      <c r="A452" s="201"/>
      <c r="B452" s="210"/>
      <c r="C452" s="61" t="s">
        <v>24</v>
      </c>
      <c r="D452" s="59">
        <f t="shared" si="122"/>
        <v>0</v>
      </c>
      <c r="E452" s="59">
        <f t="shared" si="122"/>
        <v>0</v>
      </c>
      <c r="F452" s="59">
        <f t="shared" si="122"/>
        <v>0</v>
      </c>
      <c r="G452" s="59">
        <f t="shared" si="122"/>
        <v>0</v>
      </c>
      <c r="H452" s="59">
        <f t="shared" si="122"/>
        <v>0</v>
      </c>
      <c r="I452" s="60">
        <v>0</v>
      </c>
      <c r="J452" s="60">
        <v>0</v>
      </c>
      <c r="K452" s="60">
        <v>0</v>
      </c>
    </row>
    <row r="453" spans="1:11" ht="15.75" customHeight="1" x14ac:dyDescent="0.25">
      <c r="A453" s="201"/>
      <c r="B453" s="200" t="s">
        <v>187</v>
      </c>
      <c r="C453" s="61" t="s">
        <v>172</v>
      </c>
      <c r="D453" s="59">
        <f>D454+D455+D456+D457</f>
        <v>0</v>
      </c>
      <c r="E453" s="59">
        <f>E454+E455+E456+E457</f>
        <v>0</v>
      </c>
      <c r="F453" s="59">
        <f>F454+F455+F456+F457</f>
        <v>0</v>
      </c>
      <c r="G453" s="59">
        <f>G454+G455+G456+G457</f>
        <v>0</v>
      </c>
      <c r="H453" s="59">
        <f>H454+H455+H456+H457</f>
        <v>0</v>
      </c>
      <c r="I453" s="60">
        <v>0</v>
      </c>
      <c r="J453" s="60">
        <v>0</v>
      </c>
      <c r="K453" s="60">
        <v>0</v>
      </c>
    </row>
    <row r="454" spans="1:11" ht="31.5" x14ac:dyDescent="0.25">
      <c r="A454" s="201"/>
      <c r="B454" s="201"/>
      <c r="C454" s="61" t="s">
        <v>19</v>
      </c>
      <c r="D454" s="59">
        <v>0</v>
      </c>
      <c r="E454" s="59">
        <v>0</v>
      </c>
      <c r="F454" s="59">
        <v>0</v>
      </c>
      <c r="G454" s="59">
        <v>0</v>
      </c>
      <c r="H454" s="59">
        <v>0</v>
      </c>
      <c r="I454" s="60">
        <v>0</v>
      </c>
      <c r="J454" s="60">
        <v>0</v>
      </c>
      <c r="K454" s="60">
        <v>0</v>
      </c>
    </row>
    <row r="455" spans="1:11" ht="47.25" x14ac:dyDescent="0.25">
      <c r="A455" s="201"/>
      <c r="B455" s="201"/>
      <c r="C455" s="61" t="s">
        <v>21</v>
      </c>
      <c r="D455" s="59">
        <f t="shared" ref="D455:H457" si="123">D486</f>
        <v>0</v>
      </c>
      <c r="E455" s="59">
        <f t="shared" si="123"/>
        <v>0</v>
      </c>
      <c r="F455" s="59">
        <f t="shared" si="123"/>
        <v>0</v>
      </c>
      <c r="G455" s="59">
        <f t="shared" si="123"/>
        <v>0</v>
      </c>
      <c r="H455" s="59">
        <f t="shared" si="123"/>
        <v>0</v>
      </c>
      <c r="I455" s="60">
        <v>0</v>
      </c>
      <c r="J455" s="60">
        <v>0</v>
      </c>
      <c r="K455" s="60">
        <v>0</v>
      </c>
    </row>
    <row r="456" spans="1:11" ht="47.25" x14ac:dyDescent="0.25">
      <c r="A456" s="201"/>
      <c r="B456" s="201"/>
      <c r="C456" s="61" t="s">
        <v>23</v>
      </c>
      <c r="D456" s="59">
        <f t="shared" si="123"/>
        <v>0</v>
      </c>
      <c r="E456" s="59">
        <f t="shared" si="123"/>
        <v>0</v>
      </c>
      <c r="F456" s="59">
        <f t="shared" si="123"/>
        <v>0</v>
      </c>
      <c r="G456" s="59">
        <f t="shared" si="123"/>
        <v>0</v>
      </c>
      <c r="H456" s="59">
        <f t="shared" si="123"/>
        <v>0</v>
      </c>
      <c r="I456" s="60">
        <v>0</v>
      </c>
      <c r="J456" s="60">
        <v>0</v>
      </c>
      <c r="K456" s="60">
        <v>0</v>
      </c>
    </row>
    <row r="457" spans="1:11" ht="47.25" x14ac:dyDescent="0.25">
      <c r="A457" s="202"/>
      <c r="B457" s="202"/>
      <c r="C457" s="61" t="s">
        <v>24</v>
      </c>
      <c r="D457" s="59">
        <f t="shared" si="123"/>
        <v>0</v>
      </c>
      <c r="E457" s="59">
        <f t="shared" si="123"/>
        <v>0</v>
      </c>
      <c r="F457" s="59">
        <f t="shared" si="123"/>
        <v>0</v>
      </c>
      <c r="G457" s="59">
        <f t="shared" si="123"/>
        <v>0</v>
      </c>
      <c r="H457" s="59">
        <f t="shared" si="123"/>
        <v>0</v>
      </c>
      <c r="I457" s="60">
        <v>0</v>
      </c>
      <c r="J457" s="60">
        <v>0</v>
      </c>
      <c r="K457" s="60">
        <v>0</v>
      </c>
    </row>
    <row r="458" spans="1:11" ht="15.75" customHeight="1" x14ac:dyDescent="0.25">
      <c r="A458" s="200" t="s">
        <v>261</v>
      </c>
      <c r="B458" s="199" t="s">
        <v>262</v>
      </c>
      <c r="C458" s="61" t="s">
        <v>172</v>
      </c>
      <c r="D458" s="59">
        <f>D459+D460+D461+D462</f>
        <v>19094.5</v>
      </c>
      <c r="E458" s="59">
        <f>E459+E460+E461+E462</f>
        <v>19094.5</v>
      </c>
      <c r="F458" s="59">
        <f>F459+F460+F461+F462</f>
        <v>19094.5</v>
      </c>
      <c r="G458" s="59">
        <f>G459+G460+G461+G462</f>
        <v>19094.5</v>
      </c>
      <c r="H458" s="59">
        <f>H459+H460+H461+H462</f>
        <v>19094.5</v>
      </c>
      <c r="I458" s="60">
        <f t="shared" si="117"/>
        <v>100</v>
      </c>
      <c r="J458" s="60">
        <f t="shared" si="118"/>
        <v>100</v>
      </c>
      <c r="K458" s="60">
        <f t="shared" si="119"/>
        <v>100</v>
      </c>
    </row>
    <row r="459" spans="1:11" ht="31.5" x14ac:dyDescent="0.25">
      <c r="A459" s="201"/>
      <c r="B459" s="199"/>
      <c r="C459" s="61" t="s">
        <v>19</v>
      </c>
      <c r="D459" s="59">
        <f>D465+D470+D475+D480</f>
        <v>19094.5</v>
      </c>
      <c r="E459" s="59">
        <f>E465+E470+E475+E480</f>
        <v>19094.5</v>
      </c>
      <c r="F459" s="59">
        <f>F465+F470+F475+F480</f>
        <v>19094.5</v>
      </c>
      <c r="G459" s="59">
        <f>G465+G470+G475+G480</f>
        <v>19094.5</v>
      </c>
      <c r="H459" s="59">
        <f>H465+H470+H475+H480</f>
        <v>19094.5</v>
      </c>
      <c r="I459" s="60">
        <f t="shared" si="117"/>
        <v>100</v>
      </c>
      <c r="J459" s="60">
        <f t="shared" si="118"/>
        <v>100</v>
      </c>
      <c r="K459" s="60">
        <f t="shared" si="119"/>
        <v>100</v>
      </c>
    </row>
    <row r="460" spans="1:11" ht="47.25" x14ac:dyDescent="0.25">
      <c r="A460" s="201"/>
      <c r="B460" s="199"/>
      <c r="C460" s="61" t="s">
        <v>21</v>
      </c>
      <c r="D460" s="59">
        <f t="shared" ref="D460:H462" si="124">D466+D471+D476+D481</f>
        <v>0</v>
      </c>
      <c r="E460" s="59">
        <f t="shared" si="124"/>
        <v>0</v>
      </c>
      <c r="F460" s="59">
        <f t="shared" si="124"/>
        <v>0</v>
      </c>
      <c r="G460" s="59">
        <f t="shared" si="124"/>
        <v>0</v>
      </c>
      <c r="H460" s="59">
        <f t="shared" si="124"/>
        <v>0</v>
      </c>
      <c r="I460" s="60">
        <v>0</v>
      </c>
      <c r="J460" s="60">
        <v>0</v>
      </c>
      <c r="K460" s="60">
        <v>0</v>
      </c>
    </row>
    <row r="461" spans="1:11" ht="47.25" x14ac:dyDescent="0.25">
      <c r="A461" s="201"/>
      <c r="B461" s="199"/>
      <c r="C461" s="61" t="s">
        <v>23</v>
      </c>
      <c r="D461" s="59">
        <f t="shared" si="124"/>
        <v>0</v>
      </c>
      <c r="E461" s="59">
        <f t="shared" si="124"/>
        <v>0</v>
      </c>
      <c r="F461" s="59">
        <f t="shared" si="124"/>
        <v>0</v>
      </c>
      <c r="G461" s="59">
        <f t="shared" si="124"/>
        <v>0</v>
      </c>
      <c r="H461" s="59">
        <f t="shared" si="124"/>
        <v>0</v>
      </c>
      <c r="I461" s="60">
        <v>0</v>
      </c>
      <c r="J461" s="60">
        <v>0</v>
      </c>
      <c r="K461" s="60">
        <v>0</v>
      </c>
    </row>
    <row r="462" spans="1:11" ht="47.25" x14ac:dyDescent="0.25">
      <c r="A462" s="201"/>
      <c r="B462" s="199"/>
      <c r="C462" s="61" t="s">
        <v>24</v>
      </c>
      <c r="D462" s="59">
        <f t="shared" si="124"/>
        <v>0</v>
      </c>
      <c r="E462" s="59">
        <f t="shared" si="124"/>
        <v>0</v>
      </c>
      <c r="F462" s="59">
        <f t="shared" si="124"/>
        <v>0</v>
      </c>
      <c r="G462" s="59">
        <f t="shared" si="124"/>
        <v>0</v>
      </c>
      <c r="H462" s="59">
        <f t="shared" si="124"/>
        <v>0</v>
      </c>
      <c r="I462" s="60">
        <v>0</v>
      </c>
      <c r="J462" s="60">
        <v>0</v>
      </c>
      <c r="K462" s="60">
        <v>0</v>
      </c>
    </row>
    <row r="463" spans="1:11" ht="15.75" customHeight="1" x14ac:dyDescent="0.25">
      <c r="A463" s="201"/>
      <c r="B463" s="203" t="s">
        <v>26</v>
      </c>
      <c r="C463" s="203"/>
      <c r="D463" s="203"/>
      <c r="E463" s="203"/>
      <c r="F463" s="203"/>
      <c r="G463" s="56"/>
      <c r="H463" s="56"/>
      <c r="I463" s="58"/>
      <c r="J463" s="58"/>
      <c r="K463" s="58"/>
    </row>
    <row r="464" spans="1:11" ht="15.75" customHeight="1" x14ac:dyDescent="0.25">
      <c r="A464" s="201"/>
      <c r="B464" s="199" t="s">
        <v>174</v>
      </c>
      <c r="C464" s="61" t="s">
        <v>172</v>
      </c>
      <c r="D464" s="59">
        <f>D465+D466+D467+D468</f>
        <v>288</v>
      </c>
      <c r="E464" s="59">
        <f>E465+E466+E467+E468</f>
        <v>288</v>
      </c>
      <c r="F464" s="59">
        <f>F465+F466+F467+F468</f>
        <v>288</v>
      </c>
      <c r="G464" s="59">
        <f>G465+G466+G467+G468</f>
        <v>288</v>
      </c>
      <c r="H464" s="59">
        <f>H465+H466+H467+H468</f>
        <v>288</v>
      </c>
      <c r="I464" s="60">
        <f>H464/D464*100</f>
        <v>100</v>
      </c>
      <c r="J464" s="60">
        <f>G464/E464*100</f>
        <v>100</v>
      </c>
      <c r="K464" s="60">
        <f>G464/F464*100</f>
        <v>100</v>
      </c>
    </row>
    <row r="465" spans="1:11" ht="31.5" x14ac:dyDescent="0.25">
      <c r="A465" s="201"/>
      <c r="B465" s="199"/>
      <c r="C465" s="61" t="s">
        <v>19</v>
      </c>
      <c r="D465" s="59">
        <f>D490+D495+D500+D505+D555</f>
        <v>288</v>
      </c>
      <c r="E465" s="59">
        <f t="shared" ref="E465:H465" si="125">E490+E495+E500+E505+E555</f>
        <v>288</v>
      </c>
      <c r="F465" s="59">
        <f t="shared" si="125"/>
        <v>288</v>
      </c>
      <c r="G465" s="59">
        <f t="shared" si="125"/>
        <v>288</v>
      </c>
      <c r="H465" s="59">
        <f t="shared" si="125"/>
        <v>288</v>
      </c>
      <c r="I465" s="60">
        <f t="shared" ref="I465:I515" si="126">H465/D465*100</f>
        <v>100</v>
      </c>
      <c r="J465" s="60">
        <f t="shared" ref="J465:J515" si="127">G465/E465*100</f>
        <v>100</v>
      </c>
      <c r="K465" s="60">
        <f t="shared" ref="K465:K515" si="128">G465/F465*100</f>
        <v>100</v>
      </c>
    </row>
    <row r="466" spans="1:11" ht="47.25" x14ac:dyDescent="0.25">
      <c r="A466" s="201"/>
      <c r="B466" s="199"/>
      <c r="C466" s="61" t="s">
        <v>21</v>
      </c>
      <c r="D466" s="59">
        <f t="shared" ref="D466:H468" si="129">D491+D496+D501+D506</f>
        <v>0</v>
      </c>
      <c r="E466" s="59">
        <f t="shared" si="129"/>
        <v>0</v>
      </c>
      <c r="F466" s="59">
        <f t="shared" si="129"/>
        <v>0</v>
      </c>
      <c r="G466" s="59">
        <f t="shared" si="129"/>
        <v>0</v>
      </c>
      <c r="H466" s="59">
        <f t="shared" si="129"/>
        <v>0</v>
      </c>
      <c r="I466" s="60">
        <v>0</v>
      </c>
      <c r="J466" s="60">
        <v>0</v>
      </c>
      <c r="K466" s="60">
        <v>0</v>
      </c>
    </row>
    <row r="467" spans="1:11" ht="47.25" x14ac:dyDescent="0.25">
      <c r="A467" s="201"/>
      <c r="B467" s="199"/>
      <c r="C467" s="61" t="s">
        <v>23</v>
      </c>
      <c r="D467" s="59">
        <f t="shared" si="129"/>
        <v>0</v>
      </c>
      <c r="E467" s="59">
        <f t="shared" si="129"/>
        <v>0</v>
      </c>
      <c r="F467" s="59">
        <f t="shared" si="129"/>
        <v>0</v>
      </c>
      <c r="G467" s="59">
        <f t="shared" si="129"/>
        <v>0</v>
      </c>
      <c r="H467" s="59">
        <f t="shared" si="129"/>
        <v>0</v>
      </c>
      <c r="I467" s="60">
        <v>0</v>
      </c>
      <c r="J467" s="60">
        <v>0</v>
      </c>
      <c r="K467" s="60">
        <v>0</v>
      </c>
    </row>
    <row r="468" spans="1:11" ht="47.25" x14ac:dyDescent="0.25">
      <c r="A468" s="201"/>
      <c r="B468" s="199"/>
      <c r="C468" s="61" t="s">
        <v>24</v>
      </c>
      <c r="D468" s="59">
        <f t="shared" si="129"/>
        <v>0</v>
      </c>
      <c r="E468" s="59">
        <f t="shared" si="129"/>
        <v>0</v>
      </c>
      <c r="F468" s="59">
        <f t="shared" si="129"/>
        <v>0</v>
      </c>
      <c r="G468" s="59">
        <f t="shared" si="129"/>
        <v>0</v>
      </c>
      <c r="H468" s="59">
        <f t="shared" si="129"/>
        <v>0</v>
      </c>
      <c r="I468" s="60">
        <v>0</v>
      </c>
      <c r="J468" s="60">
        <v>0</v>
      </c>
      <c r="K468" s="60">
        <v>0</v>
      </c>
    </row>
    <row r="469" spans="1:11" ht="15.75" customHeight="1" x14ac:dyDescent="0.25">
      <c r="A469" s="201"/>
      <c r="B469" s="207" t="s">
        <v>175</v>
      </c>
      <c r="C469" s="61" t="s">
        <v>172</v>
      </c>
      <c r="D469" s="59">
        <f>D470+D471+D472+D473</f>
        <v>18806.5</v>
      </c>
      <c r="E469" s="59">
        <f>E470+E471+E472+E473</f>
        <v>18806.5</v>
      </c>
      <c r="F469" s="59">
        <f>F470+F471+F472+F473</f>
        <v>18806.5</v>
      </c>
      <c r="G469" s="59">
        <f>G470+G471+G472+G473</f>
        <v>18806.5</v>
      </c>
      <c r="H469" s="59">
        <f>H470+H471+H472+H473</f>
        <v>18806.5</v>
      </c>
      <c r="I469" s="60">
        <f t="shared" si="126"/>
        <v>100</v>
      </c>
      <c r="J469" s="60">
        <f t="shared" si="127"/>
        <v>100</v>
      </c>
      <c r="K469" s="60">
        <f t="shared" si="128"/>
        <v>100</v>
      </c>
    </row>
    <row r="470" spans="1:11" ht="31.5" x14ac:dyDescent="0.25">
      <c r="A470" s="201"/>
      <c r="B470" s="207"/>
      <c r="C470" s="61" t="s">
        <v>19</v>
      </c>
      <c r="D470" s="59">
        <f>D485+D510+D515+D520+D535+D540+D560</f>
        <v>18806.5</v>
      </c>
      <c r="E470" s="59">
        <f t="shared" ref="E470:H470" si="130">E485+E510+E515+E520+E535+E540+E560</f>
        <v>18806.5</v>
      </c>
      <c r="F470" s="59">
        <f t="shared" si="130"/>
        <v>18806.5</v>
      </c>
      <c r="G470" s="59">
        <f t="shared" si="130"/>
        <v>18806.5</v>
      </c>
      <c r="H470" s="59">
        <f t="shared" si="130"/>
        <v>18806.5</v>
      </c>
      <c r="I470" s="60">
        <f t="shared" si="126"/>
        <v>100</v>
      </c>
      <c r="J470" s="60">
        <f t="shared" si="127"/>
        <v>100</v>
      </c>
      <c r="K470" s="60">
        <f t="shared" si="128"/>
        <v>100</v>
      </c>
    </row>
    <row r="471" spans="1:11" ht="47.25" x14ac:dyDescent="0.25">
      <c r="A471" s="201"/>
      <c r="B471" s="207"/>
      <c r="C471" s="61" t="s">
        <v>21</v>
      </c>
      <c r="D471" s="59">
        <f t="shared" ref="D471:H473" si="131">D486+D511+D516+D521+D536+D541</f>
        <v>0</v>
      </c>
      <c r="E471" s="59">
        <f t="shared" si="131"/>
        <v>0</v>
      </c>
      <c r="F471" s="59">
        <f t="shared" si="131"/>
        <v>0</v>
      </c>
      <c r="G471" s="59">
        <f t="shared" si="131"/>
        <v>0</v>
      </c>
      <c r="H471" s="59">
        <f t="shared" si="131"/>
        <v>0</v>
      </c>
      <c r="I471" s="60">
        <v>0</v>
      </c>
      <c r="J471" s="60">
        <v>0</v>
      </c>
      <c r="K471" s="60">
        <v>0</v>
      </c>
    </row>
    <row r="472" spans="1:11" ht="47.25" x14ac:dyDescent="0.25">
      <c r="A472" s="201"/>
      <c r="B472" s="207"/>
      <c r="C472" s="61" t="s">
        <v>23</v>
      </c>
      <c r="D472" s="59">
        <f t="shared" si="131"/>
        <v>0</v>
      </c>
      <c r="E472" s="59">
        <f t="shared" si="131"/>
        <v>0</v>
      </c>
      <c r="F472" s="59">
        <f t="shared" si="131"/>
        <v>0</v>
      </c>
      <c r="G472" s="59">
        <f t="shared" si="131"/>
        <v>0</v>
      </c>
      <c r="H472" s="59">
        <f t="shared" si="131"/>
        <v>0</v>
      </c>
      <c r="I472" s="60">
        <v>0</v>
      </c>
      <c r="J472" s="60">
        <v>0</v>
      </c>
      <c r="K472" s="60">
        <v>0</v>
      </c>
    </row>
    <row r="473" spans="1:11" ht="47.25" x14ac:dyDescent="0.25">
      <c r="A473" s="201"/>
      <c r="B473" s="207"/>
      <c r="C473" s="61" t="s">
        <v>24</v>
      </c>
      <c r="D473" s="59">
        <f t="shared" si="131"/>
        <v>0</v>
      </c>
      <c r="E473" s="59">
        <f t="shared" si="131"/>
        <v>0</v>
      </c>
      <c r="F473" s="59">
        <f t="shared" si="131"/>
        <v>0</v>
      </c>
      <c r="G473" s="59">
        <f t="shared" si="131"/>
        <v>0</v>
      </c>
      <c r="H473" s="59">
        <f t="shared" si="131"/>
        <v>0</v>
      </c>
      <c r="I473" s="60">
        <v>0</v>
      </c>
      <c r="J473" s="60">
        <v>0</v>
      </c>
      <c r="K473" s="60">
        <v>0</v>
      </c>
    </row>
    <row r="474" spans="1:11" ht="15.75" customHeight="1" x14ac:dyDescent="0.25">
      <c r="A474" s="201"/>
      <c r="B474" s="203" t="s">
        <v>180</v>
      </c>
      <c r="C474" s="61" t="s">
        <v>172</v>
      </c>
      <c r="D474" s="59">
        <f>D475+D476+D477+D478</f>
        <v>0</v>
      </c>
      <c r="E474" s="59">
        <f>E475+E476+E477+E478</f>
        <v>0</v>
      </c>
      <c r="F474" s="59">
        <f>F475+F476+F477+F478</f>
        <v>0</v>
      </c>
      <c r="G474" s="59">
        <f>G475+G476+G477+G478</f>
        <v>0</v>
      </c>
      <c r="H474" s="59">
        <f>H475+H476+H477+H478</f>
        <v>0</v>
      </c>
      <c r="I474" s="60">
        <v>0</v>
      </c>
      <c r="J474" s="60">
        <v>0</v>
      </c>
      <c r="K474" s="60">
        <v>0</v>
      </c>
    </row>
    <row r="475" spans="1:11" ht="31.5" x14ac:dyDescent="0.25">
      <c r="A475" s="201"/>
      <c r="B475" s="203"/>
      <c r="C475" s="61" t="s">
        <v>19</v>
      </c>
      <c r="D475" s="59">
        <f>D525+D530</f>
        <v>0</v>
      </c>
      <c r="E475" s="59">
        <f>E525+E530</f>
        <v>0</v>
      </c>
      <c r="F475" s="59">
        <f>F525+F530</f>
        <v>0</v>
      </c>
      <c r="G475" s="59">
        <f>G525+G530</f>
        <v>0</v>
      </c>
      <c r="H475" s="59">
        <f>H525+H530</f>
        <v>0</v>
      </c>
      <c r="I475" s="60">
        <v>0</v>
      </c>
      <c r="J475" s="60">
        <v>0</v>
      </c>
      <c r="K475" s="60">
        <v>0</v>
      </c>
    </row>
    <row r="476" spans="1:11" ht="31.5" x14ac:dyDescent="0.25">
      <c r="A476" s="201"/>
      <c r="B476" s="203"/>
      <c r="C476" s="61" t="s">
        <v>173</v>
      </c>
      <c r="D476" s="59">
        <f t="shared" ref="D476:H478" si="132">D526+D531</f>
        <v>0</v>
      </c>
      <c r="E476" s="59">
        <f t="shared" si="132"/>
        <v>0</v>
      </c>
      <c r="F476" s="59">
        <f t="shared" si="132"/>
        <v>0</v>
      </c>
      <c r="G476" s="59">
        <f t="shared" si="132"/>
        <v>0</v>
      </c>
      <c r="H476" s="59">
        <f t="shared" si="132"/>
        <v>0</v>
      </c>
      <c r="I476" s="60">
        <v>0</v>
      </c>
      <c r="J476" s="60">
        <v>0</v>
      </c>
      <c r="K476" s="60">
        <v>0</v>
      </c>
    </row>
    <row r="477" spans="1:11" ht="31.5" x14ac:dyDescent="0.25">
      <c r="A477" s="201"/>
      <c r="B477" s="203"/>
      <c r="C477" s="61" t="s">
        <v>263</v>
      </c>
      <c r="D477" s="59">
        <f t="shared" si="132"/>
        <v>0</v>
      </c>
      <c r="E477" s="59">
        <f t="shared" si="132"/>
        <v>0</v>
      </c>
      <c r="F477" s="59">
        <f t="shared" si="132"/>
        <v>0</v>
      </c>
      <c r="G477" s="59">
        <f t="shared" si="132"/>
        <v>0</v>
      </c>
      <c r="H477" s="59">
        <f t="shared" si="132"/>
        <v>0</v>
      </c>
      <c r="I477" s="60">
        <v>0</v>
      </c>
      <c r="J477" s="60">
        <v>0</v>
      </c>
      <c r="K477" s="60">
        <v>0</v>
      </c>
    </row>
    <row r="478" spans="1:11" ht="47.25" x14ac:dyDescent="0.25">
      <c r="A478" s="201"/>
      <c r="B478" s="203"/>
      <c r="C478" s="61" t="s">
        <v>24</v>
      </c>
      <c r="D478" s="59">
        <f t="shared" si="132"/>
        <v>0</v>
      </c>
      <c r="E478" s="59">
        <f t="shared" si="132"/>
        <v>0</v>
      </c>
      <c r="F478" s="59">
        <f t="shared" si="132"/>
        <v>0</v>
      </c>
      <c r="G478" s="59">
        <f t="shared" si="132"/>
        <v>0</v>
      </c>
      <c r="H478" s="59">
        <f t="shared" si="132"/>
        <v>0</v>
      </c>
      <c r="I478" s="60">
        <v>0</v>
      </c>
      <c r="J478" s="60">
        <v>0</v>
      </c>
      <c r="K478" s="60">
        <v>0</v>
      </c>
    </row>
    <row r="479" spans="1:11" ht="15.75" customHeight="1" x14ac:dyDescent="0.25">
      <c r="A479" s="201"/>
      <c r="B479" s="200" t="s">
        <v>244</v>
      </c>
      <c r="C479" s="61" t="s">
        <v>172</v>
      </c>
      <c r="D479" s="59">
        <f>D480+D481+D482+D483</f>
        <v>0</v>
      </c>
      <c r="E479" s="59">
        <f>E480+E481+E482+E483</f>
        <v>0</v>
      </c>
      <c r="F479" s="59">
        <f>F480+F481+F482+F483</f>
        <v>0</v>
      </c>
      <c r="G479" s="59">
        <f>G480+G481+G482+G483</f>
        <v>0</v>
      </c>
      <c r="H479" s="59">
        <f>H480+H481+H482+H483</f>
        <v>0</v>
      </c>
      <c r="I479" s="60">
        <v>0</v>
      </c>
      <c r="J479" s="60">
        <v>0</v>
      </c>
      <c r="K479" s="60">
        <v>0</v>
      </c>
    </row>
    <row r="480" spans="1:11" ht="31.5" x14ac:dyDescent="0.25">
      <c r="A480" s="201"/>
      <c r="B480" s="201"/>
      <c r="C480" s="61" t="s">
        <v>19</v>
      </c>
      <c r="D480" s="59">
        <f>D545+D550</f>
        <v>0</v>
      </c>
      <c r="E480" s="59">
        <f>E545+E550</f>
        <v>0</v>
      </c>
      <c r="F480" s="59">
        <f>F545+F550</f>
        <v>0</v>
      </c>
      <c r="G480" s="59">
        <f>G545+G550</f>
        <v>0</v>
      </c>
      <c r="H480" s="59">
        <f>H545+H550</f>
        <v>0</v>
      </c>
      <c r="I480" s="60">
        <v>0</v>
      </c>
      <c r="J480" s="60">
        <v>0</v>
      </c>
      <c r="K480" s="60">
        <v>0</v>
      </c>
    </row>
    <row r="481" spans="1:11" ht="31.5" x14ac:dyDescent="0.25">
      <c r="A481" s="201"/>
      <c r="B481" s="201"/>
      <c r="C481" s="61" t="s">
        <v>173</v>
      </c>
      <c r="D481" s="59">
        <f t="shared" ref="D481:H483" si="133">D546+D551</f>
        <v>0</v>
      </c>
      <c r="E481" s="59">
        <f t="shared" si="133"/>
        <v>0</v>
      </c>
      <c r="F481" s="59">
        <f t="shared" si="133"/>
        <v>0</v>
      </c>
      <c r="G481" s="59">
        <f t="shared" si="133"/>
        <v>0</v>
      </c>
      <c r="H481" s="59">
        <f t="shared" si="133"/>
        <v>0</v>
      </c>
      <c r="I481" s="60">
        <v>0</v>
      </c>
      <c r="J481" s="60">
        <v>0</v>
      </c>
      <c r="K481" s="60">
        <v>0</v>
      </c>
    </row>
    <row r="482" spans="1:11" ht="31.5" x14ac:dyDescent="0.25">
      <c r="A482" s="201"/>
      <c r="B482" s="201"/>
      <c r="C482" s="61" t="s">
        <v>263</v>
      </c>
      <c r="D482" s="59">
        <f t="shared" si="133"/>
        <v>0</v>
      </c>
      <c r="E482" s="59">
        <f t="shared" si="133"/>
        <v>0</v>
      </c>
      <c r="F482" s="59">
        <f t="shared" si="133"/>
        <v>0</v>
      </c>
      <c r="G482" s="59">
        <f t="shared" si="133"/>
        <v>0</v>
      </c>
      <c r="H482" s="59">
        <f t="shared" si="133"/>
        <v>0</v>
      </c>
      <c r="I482" s="60">
        <v>0</v>
      </c>
      <c r="J482" s="60">
        <v>0</v>
      </c>
      <c r="K482" s="60">
        <v>0</v>
      </c>
    </row>
    <row r="483" spans="1:11" ht="47.25" x14ac:dyDescent="0.25">
      <c r="A483" s="202"/>
      <c r="B483" s="202"/>
      <c r="C483" s="61" t="s">
        <v>24</v>
      </c>
      <c r="D483" s="59">
        <f t="shared" si="133"/>
        <v>0</v>
      </c>
      <c r="E483" s="59">
        <f t="shared" si="133"/>
        <v>0</v>
      </c>
      <c r="F483" s="59">
        <f t="shared" si="133"/>
        <v>0</v>
      </c>
      <c r="G483" s="59">
        <f t="shared" si="133"/>
        <v>0</v>
      </c>
      <c r="H483" s="59">
        <f t="shared" si="133"/>
        <v>0</v>
      </c>
      <c r="I483" s="60">
        <v>0</v>
      </c>
      <c r="J483" s="60">
        <v>0</v>
      </c>
      <c r="K483" s="60">
        <v>0</v>
      </c>
    </row>
    <row r="484" spans="1:11" ht="15.75" customHeight="1" x14ac:dyDescent="0.25">
      <c r="A484" s="200" t="s">
        <v>264</v>
      </c>
      <c r="B484" s="207" t="s">
        <v>175</v>
      </c>
      <c r="C484" s="61" t="s">
        <v>172</v>
      </c>
      <c r="D484" s="59">
        <f>D485+D486+D487+D488</f>
        <v>10</v>
      </c>
      <c r="E484" s="59">
        <f>E485+E486+E487+E488</f>
        <v>10</v>
      </c>
      <c r="F484" s="59">
        <f>F485+F486+F487+F488</f>
        <v>10</v>
      </c>
      <c r="G484" s="59">
        <f>G485+G486+G487+G488</f>
        <v>10</v>
      </c>
      <c r="H484" s="59">
        <f>H485+H486+H487+H488</f>
        <v>10</v>
      </c>
      <c r="I484" s="60">
        <f t="shared" si="126"/>
        <v>100</v>
      </c>
      <c r="J484" s="60">
        <f t="shared" si="127"/>
        <v>100</v>
      </c>
      <c r="K484" s="60">
        <f t="shared" si="128"/>
        <v>100</v>
      </c>
    </row>
    <row r="485" spans="1:11" ht="31.5" x14ac:dyDescent="0.25">
      <c r="A485" s="201"/>
      <c r="B485" s="207"/>
      <c r="C485" s="61" t="s">
        <v>19</v>
      </c>
      <c r="D485" s="59">
        <v>10</v>
      </c>
      <c r="E485" s="59">
        <v>10</v>
      </c>
      <c r="F485" s="59">
        <v>10</v>
      </c>
      <c r="G485" s="59">
        <v>10</v>
      </c>
      <c r="H485" s="59">
        <v>10</v>
      </c>
      <c r="I485" s="60">
        <f t="shared" si="126"/>
        <v>100</v>
      </c>
      <c r="J485" s="60">
        <f t="shared" si="127"/>
        <v>100</v>
      </c>
      <c r="K485" s="60">
        <f t="shared" si="128"/>
        <v>100</v>
      </c>
    </row>
    <row r="486" spans="1:11" ht="31.5" x14ac:dyDescent="0.25">
      <c r="A486" s="201"/>
      <c r="B486" s="207"/>
      <c r="C486" s="61" t="s">
        <v>173</v>
      </c>
      <c r="D486" s="59">
        <v>0</v>
      </c>
      <c r="E486" s="59">
        <v>0</v>
      </c>
      <c r="F486" s="59">
        <v>0</v>
      </c>
      <c r="G486" s="59">
        <v>0</v>
      </c>
      <c r="H486" s="59">
        <v>0</v>
      </c>
      <c r="I486" s="60">
        <v>0</v>
      </c>
      <c r="J486" s="60">
        <v>0</v>
      </c>
      <c r="K486" s="60">
        <v>0</v>
      </c>
    </row>
    <row r="487" spans="1:11" ht="31.5" x14ac:dyDescent="0.25">
      <c r="A487" s="201"/>
      <c r="B487" s="207"/>
      <c r="C487" s="61" t="s">
        <v>263</v>
      </c>
      <c r="D487" s="59">
        <v>0</v>
      </c>
      <c r="E487" s="59">
        <v>0</v>
      </c>
      <c r="F487" s="59">
        <v>0</v>
      </c>
      <c r="G487" s="59">
        <v>0</v>
      </c>
      <c r="H487" s="59">
        <v>0</v>
      </c>
      <c r="I487" s="60">
        <v>0</v>
      </c>
      <c r="J487" s="60">
        <v>0</v>
      </c>
      <c r="K487" s="60">
        <v>0</v>
      </c>
    </row>
    <row r="488" spans="1:11" ht="47.25" x14ac:dyDescent="0.25">
      <c r="A488" s="202"/>
      <c r="B488" s="207"/>
      <c r="C488" s="61" t="s">
        <v>24</v>
      </c>
      <c r="D488" s="59">
        <v>0</v>
      </c>
      <c r="E488" s="59">
        <v>0</v>
      </c>
      <c r="F488" s="59">
        <v>0</v>
      </c>
      <c r="G488" s="59">
        <v>0</v>
      </c>
      <c r="H488" s="59">
        <v>0</v>
      </c>
      <c r="I488" s="60">
        <v>0</v>
      </c>
      <c r="J488" s="60">
        <v>0</v>
      </c>
      <c r="K488" s="60">
        <v>0</v>
      </c>
    </row>
    <row r="489" spans="1:11" ht="15.75" customHeight="1" x14ac:dyDescent="0.25">
      <c r="A489" s="200" t="s">
        <v>265</v>
      </c>
      <c r="B489" s="199" t="s">
        <v>174</v>
      </c>
      <c r="C489" s="61" t="s">
        <v>172</v>
      </c>
      <c r="D489" s="59">
        <f>D490+D491+D492+D493</f>
        <v>168</v>
      </c>
      <c r="E489" s="59">
        <f>E490+E491+E492+E493</f>
        <v>168</v>
      </c>
      <c r="F489" s="59">
        <f>F490+F491+F492+F493</f>
        <v>168</v>
      </c>
      <c r="G489" s="59">
        <f>G490+G491+G492+G493</f>
        <v>168</v>
      </c>
      <c r="H489" s="59">
        <f>H490+H491+H492+H493</f>
        <v>168</v>
      </c>
      <c r="I489" s="60">
        <f t="shared" si="126"/>
        <v>100</v>
      </c>
      <c r="J489" s="60">
        <f t="shared" si="127"/>
        <v>100</v>
      </c>
      <c r="K489" s="60">
        <f t="shared" si="128"/>
        <v>100</v>
      </c>
    </row>
    <row r="490" spans="1:11" ht="31.5" x14ac:dyDescent="0.25">
      <c r="A490" s="201"/>
      <c r="B490" s="199"/>
      <c r="C490" s="61" t="s">
        <v>19</v>
      </c>
      <c r="D490" s="59">
        <f t="shared" ref="D490:E490" si="134">200-32</f>
        <v>168</v>
      </c>
      <c r="E490" s="59">
        <f t="shared" si="134"/>
        <v>168</v>
      </c>
      <c r="F490" s="59">
        <f>200-32</f>
        <v>168</v>
      </c>
      <c r="G490" s="59">
        <f t="shared" ref="G490:H490" si="135">200-32</f>
        <v>168</v>
      </c>
      <c r="H490" s="59">
        <f t="shared" si="135"/>
        <v>168</v>
      </c>
      <c r="I490" s="60">
        <f t="shared" si="126"/>
        <v>100</v>
      </c>
      <c r="J490" s="60">
        <f t="shared" si="127"/>
        <v>100</v>
      </c>
      <c r="K490" s="60">
        <f t="shared" si="128"/>
        <v>100</v>
      </c>
    </row>
    <row r="491" spans="1:11" ht="31.5" x14ac:dyDescent="0.25">
      <c r="A491" s="201"/>
      <c r="B491" s="199"/>
      <c r="C491" s="61" t="s">
        <v>173</v>
      </c>
      <c r="D491" s="59">
        <v>0</v>
      </c>
      <c r="E491" s="59">
        <v>0</v>
      </c>
      <c r="F491" s="59">
        <v>0</v>
      </c>
      <c r="G491" s="59">
        <v>0</v>
      </c>
      <c r="H491" s="59">
        <v>0</v>
      </c>
      <c r="I491" s="60">
        <v>0</v>
      </c>
      <c r="J491" s="60">
        <v>0</v>
      </c>
      <c r="K491" s="60">
        <v>0</v>
      </c>
    </row>
    <row r="492" spans="1:11" ht="31.5" x14ac:dyDescent="0.25">
      <c r="A492" s="201"/>
      <c r="B492" s="199"/>
      <c r="C492" s="61" t="s">
        <v>263</v>
      </c>
      <c r="D492" s="59">
        <v>0</v>
      </c>
      <c r="E492" s="59">
        <v>0</v>
      </c>
      <c r="F492" s="59">
        <v>0</v>
      </c>
      <c r="G492" s="59">
        <v>0</v>
      </c>
      <c r="H492" s="59">
        <v>0</v>
      </c>
      <c r="I492" s="60">
        <v>0</v>
      </c>
      <c r="J492" s="60">
        <v>0</v>
      </c>
      <c r="K492" s="60">
        <v>0</v>
      </c>
    </row>
    <row r="493" spans="1:11" ht="47.25" x14ac:dyDescent="0.25">
      <c r="A493" s="202"/>
      <c r="B493" s="199"/>
      <c r="C493" s="61" t="s">
        <v>24</v>
      </c>
      <c r="D493" s="59">
        <v>0</v>
      </c>
      <c r="E493" s="59">
        <v>0</v>
      </c>
      <c r="F493" s="59">
        <v>0</v>
      </c>
      <c r="G493" s="59">
        <v>0</v>
      </c>
      <c r="H493" s="59">
        <v>0</v>
      </c>
      <c r="I493" s="60">
        <v>0</v>
      </c>
      <c r="J493" s="60">
        <v>0</v>
      </c>
      <c r="K493" s="60">
        <v>0</v>
      </c>
    </row>
    <row r="494" spans="1:11" ht="15.75" customHeight="1" x14ac:dyDescent="0.25">
      <c r="A494" s="200" t="s">
        <v>266</v>
      </c>
      <c r="B494" s="199" t="s">
        <v>174</v>
      </c>
      <c r="C494" s="61" t="s">
        <v>172</v>
      </c>
      <c r="D494" s="59">
        <f>D495+D496+D497+D498</f>
        <v>0</v>
      </c>
      <c r="E494" s="59">
        <f>E495+E496+E497+E498</f>
        <v>0</v>
      </c>
      <c r="F494" s="59">
        <f>F495+F496+F497+F498</f>
        <v>0</v>
      </c>
      <c r="G494" s="59">
        <f>G495+G496+G497+G498</f>
        <v>0</v>
      </c>
      <c r="H494" s="59">
        <f>H495+H496+H497+H498</f>
        <v>0</v>
      </c>
      <c r="I494" s="60">
        <v>0</v>
      </c>
      <c r="J494" s="60">
        <v>0</v>
      </c>
      <c r="K494" s="60">
        <v>0</v>
      </c>
    </row>
    <row r="495" spans="1:11" ht="31.5" x14ac:dyDescent="0.25">
      <c r="A495" s="201"/>
      <c r="B495" s="199"/>
      <c r="C495" s="61" t="s">
        <v>19</v>
      </c>
      <c r="D495" s="59">
        <f>40-40</f>
        <v>0</v>
      </c>
      <c r="E495" s="59">
        <v>0</v>
      </c>
      <c r="F495" s="59">
        <v>0</v>
      </c>
      <c r="G495" s="59">
        <v>0</v>
      </c>
      <c r="H495" s="59">
        <v>0</v>
      </c>
      <c r="I495" s="60">
        <v>0</v>
      </c>
      <c r="J495" s="60">
        <v>0</v>
      </c>
      <c r="K495" s="60">
        <v>0</v>
      </c>
    </row>
    <row r="496" spans="1:11" ht="31.5" x14ac:dyDescent="0.25">
      <c r="A496" s="201"/>
      <c r="B496" s="199"/>
      <c r="C496" s="61" t="s">
        <v>173</v>
      </c>
      <c r="D496" s="59">
        <v>0</v>
      </c>
      <c r="E496" s="59">
        <v>0</v>
      </c>
      <c r="F496" s="59">
        <v>0</v>
      </c>
      <c r="G496" s="59">
        <v>0</v>
      </c>
      <c r="H496" s="59">
        <v>0</v>
      </c>
      <c r="I496" s="60">
        <v>0</v>
      </c>
      <c r="J496" s="60">
        <v>0</v>
      </c>
      <c r="K496" s="60">
        <v>0</v>
      </c>
    </row>
    <row r="497" spans="1:11" ht="31.5" x14ac:dyDescent="0.25">
      <c r="A497" s="201"/>
      <c r="B497" s="199"/>
      <c r="C497" s="61" t="s">
        <v>263</v>
      </c>
      <c r="D497" s="59">
        <v>0</v>
      </c>
      <c r="E497" s="59">
        <v>0</v>
      </c>
      <c r="F497" s="59">
        <v>0</v>
      </c>
      <c r="G497" s="59">
        <v>0</v>
      </c>
      <c r="H497" s="59">
        <v>0</v>
      </c>
      <c r="I497" s="60">
        <v>0</v>
      </c>
      <c r="J497" s="60">
        <v>0</v>
      </c>
      <c r="K497" s="60">
        <v>0</v>
      </c>
    </row>
    <row r="498" spans="1:11" ht="47.25" x14ac:dyDescent="0.25">
      <c r="A498" s="202"/>
      <c r="B498" s="199"/>
      <c r="C498" s="61" t="s">
        <v>24</v>
      </c>
      <c r="D498" s="59">
        <v>0</v>
      </c>
      <c r="E498" s="59">
        <v>0</v>
      </c>
      <c r="F498" s="59">
        <v>0</v>
      </c>
      <c r="G498" s="59">
        <v>0</v>
      </c>
      <c r="H498" s="59">
        <v>0</v>
      </c>
      <c r="I498" s="60">
        <v>0</v>
      </c>
      <c r="J498" s="60">
        <v>0</v>
      </c>
      <c r="K498" s="60">
        <v>0</v>
      </c>
    </row>
    <row r="499" spans="1:11" ht="15.75" customHeight="1" x14ac:dyDescent="0.25">
      <c r="A499" s="200" t="s">
        <v>267</v>
      </c>
      <c r="B499" s="199" t="s">
        <v>174</v>
      </c>
      <c r="C499" s="61" t="s">
        <v>172</v>
      </c>
      <c r="D499" s="59">
        <f>D500+D501+D502+D503</f>
        <v>60</v>
      </c>
      <c r="E499" s="59">
        <f>E500+E501+E502+E503</f>
        <v>60</v>
      </c>
      <c r="F499" s="59">
        <f>F500+F501+F502+F503</f>
        <v>60</v>
      </c>
      <c r="G499" s="59">
        <f>G500+G501+G502+G503</f>
        <v>60</v>
      </c>
      <c r="H499" s="59">
        <f>H500+H501+H502+H503</f>
        <v>60</v>
      </c>
      <c r="I499" s="60">
        <f t="shared" si="126"/>
        <v>100</v>
      </c>
      <c r="J499" s="60">
        <f t="shared" si="127"/>
        <v>100</v>
      </c>
      <c r="K499" s="60">
        <f t="shared" si="128"/>
        <v>100</v>
      </c>
    </row>
    <row r="500" spans="1:11" ht="31.5" x14ac:dyDescent="0.25">
      <c r="A500" s="201"/>
      <c r="B500" s="199"/>
      <c r="C500" s="61" t="s">
        <v>19</v>
      </c>
      <c r="D500" s="59">
        <v>60</v>
      </c>
      <c r="E500" s="59">
        <v>60</v>
      </c>
      <c r="F500" s="59">
        <v>60</v>
      </c>
      <c r="G500" s="59">
        <v>60</v>
      </c>
      <c r="H500" s="59">
        <v>60</v>
      </c>
      <c r="I500" s="60">
        <f t="shared" si="126"/>
        <v>100</v>
      </c>
      <c r="J500" s="60">
        <f t="shared" si="127"/>
        <v>100</v>
      </c>
      <c r="K500" s="60">
        <f t="shared" si="128"/>
        <v>100</v>
      </c>
    </row>
    <row r="501" spans="1:11" ht="31.5" x14ac:dyDescent="0.25">
      <c r="A501" s="201"/>
      <c r="B501" s="199"/>
      <c r="C501" s="61" t="s">
        <v>173</v>
      </c>
      <c r="D501" s="59">
        <v>0</v>
      </c>
      <c r="E501" s="59">
        <v>0</v>
      </c>
      <c r="F501" s="59">
        <v>0</v>
      </c>
      <c r="G501" s="59">
        <v>0</v>
      </c>
      <c r="H501" s="59">
        <v>0</v>
      </c>
      <c r="I501" s="60">
        <v>0</v>
      </c>
      <c r="J501" s="60">
        <v>0</v>
      </c>
      <c r="K501" s="60">
        <v>0</v>
      </c>
    </row>
    <row r="502" spans="1:11" ht="31.5" x14ac:dyDescent="0.25">
      <c r="A502" s="201"/>
      <c r="B502" s="199"/>
      <c r="C502" s="61" t="s">
        <v>263</v>
      </c>
      <c r="D502" s="59">
        <v>0</v>
      </c>
      <c r="E502" s="59">
        <v>0</v>
      </c>
      <c r="F502" s="59">
        <v>0</v>
      </c>
      <c r="G502" s="59">
        <v>0</v>
      </c>
      <c r="H502" s="59">
        <v>0</v>
      </c>
      <c r="I502" s="60">
        <v>0</v>
      </c>
      <c r="J502" s="60">
        <v>0</v>
      </c>
      <c r="K502" s="60">
        <v>0</v>
      </c>
    </row>
    <row r="503" spans="1:11" ht="47.25" x14ac:dyDescent="0.25">
      <c r="A503" s="202"/>
      <c r="B503" s="199"/>
      <c r="C503" s="61" t="s">
        <v>24</v>
      </c>
      <c r="D503" s="59">
        <v>0</v>
      </c>
      <c r="E503" s="59">
        <v>0</v>
      </c>
      <c r="F503" s="59">
        <v>0</v>
      </c>
      <c r="G503" s="59">
        <v>0</v>
      </c>
      <c r="H503" s="59">
        <v>0</v>
      </c>
      <c r="I503" s="60">
        <v>0</v>
      </c>
      <c r="J503" s="60">
        <v>0</v>
      </c>
      <c r="K503" s="60">
        <v>0</v>
      </c>
    </row>
    <row r="504" spans="1:11" ht="15.75" customHeight="1" x14ac:dyDescent="0.25">
      <c r="A504" s="200" t="s">
        <v>268</v>
      </c>
      <c r="B504" s="199" t="s">
        <v>174</v>
      </c>
      <c r="C504" s="61" t="s">
        <v>172</v>
      </c>
      <c r="D504" s="59">
        <f>D505+D506+D507+D508</f>
        <v>20</v>
      </c>
      <c r="E504" s="59">
        <f>E505+E506+E507+E508</f>
        <v>20</v>
      </c>
      <c r="F504" s="59">
        <f>F505+F506+F507+F508</f>
        <v>20</v>
      </c>
      <c r="G504" s="59">
        <f t="shared" ref="G504:H504" si="136">G505+G506+G507+G508</f>
        <v>20</v>
      </c>
      <c r="H504" s="59">
        <f t="shared" si="136"/>
        <v>20</v>
      </c>
      <c r="I504" s="60">
        <f>G504/D504*100</f>
        <v>100</v>
      </c>
      <c r="J504" s="60">
        <f t="shared" si="127"/>
        <v>100</v>
      </c>
      <c r="K504" s="60">
        <f t="shared" si="128"/>
        <v>100</v>
      </c>
    </row>
    <row r="505" spans="1:11" ht="31.5" x14ac:dyDescent="0.25">
      <c r="A505" s="201"/>
      <c r="B505" s="199"/>
      <c r="C505" s="61" t="s">
        <v>19</v>
      </c>
      <c r="D505" s="59">
        <v>20</v>
      </c>
      <c r="E505" s="59">
        <v>20</v>
      </c>
      <c r="F505" s="59">
        <v>20</v>
      </c>
      <c r="G505" s="59">
        <v>20</v>
      </c>
      <c r="H505" s="59">
        <v>20</v>
      </c>
      <c r="I505" s="60">
        <f>G505/D505*100</f>
        <v>100</v>
      </c>
      <c r="J505" s="60">
        <f t="shared" si="127"/>
        <v>100</v>
      </c>
      <c r="K505" s="60">
        <f>G505/F505*100</f>
        <v>100</v>
      </c>
    </row>
    <row r="506" spans="1:11" ht="31.5" x14ac:dyDescent="0.25">
      <c r="A506" s="201"/>
      <c r="B506" s="199"/>
      <c r="C506" s="61" t="s">
        <v>173</v>
      </c>
      <c r="D506" s="59">
        <v>0</v>
      </c>
      <c r="E506" s="59">
        <v>0</v>
      </c>
      <c r="F506" s="59">
        <v>0</v>
      </c>
      <c r="G506" s="59">
        <v>0</v>
      </c>
      <c r="H506" s="59">
        <v>0</v>
      </c>
      <c r="I506" s="60">
        <v>0</v>
      </c>
      <c r="J506" s="60">
        <v>0</v>
      </c>
      <c r="K506" s="60">
        <v>0</v>
      </c>
    </row>
    <row r="507" spans="1:11" ht="31.5" x14ac:dyDescent="0.25">
      <c r="A507" s="201"/>
      <c r="B507" s="199"/>
      <c r="C507" s="61" t="s">
        <v>263</v>
      </c>
      <c r="D507" s="59">
        <v>0</v>
      </c>
      <c r="E507" s="59">
        <v>0</v>
      </c>
      <c r="F507" s="59">
        <v>0</v>
      </c>
      <c r="G507" s="59">
        <v>0</v>
      </c>
      <c r="H507" s="59">
        <v>0</v>
      </c>
      <c r="I507" s="60">
        <v>0</v>
      </c>
      <c r="J507" s="60">
        <v>0</v>
      </c>
      <c r="K507" s="60">
        <v>0</v>
      </c>
    </row>
    <row r="508" spans="1:11" ht="47.25" x14ac:dyDescent="0.25">
      <c r="A508" s="202"/>
      <c r="B508" s="199"/>
      <c r="C508" s="61" t="s">
        <v>24</v>
      </c>
      <c r="D508" s="59">
        <v>0</v>
      </c>
      <c r="E508" s="59">
        <v>0</v>
      </c>
      <c r="F508" s="59">
        <v>0</v>
      </c>
      <c r="G508" s="59">
        <v>0</v>
      </c>
      <c r="H508" s="59">
        <v>0</v>
      </c>
      <c r="I508" s="60">
        <v>0</v>
      </c>
      <c r="J508" s="60">
        <v>0</v>
      </c>
      <c r="K508" s="60">
        <v>0</v>
      </c>
    </row>
    <row r="509" spans="1:11" ht="15.75" customHeight="1" x14ac:dyDescent="0.25">
      <c r="A509" s="200" t="s">
        <v>269</v>
      </c>
      <c r="B509" s="207" t="s">
        <v>175</v>
      </c>
      <c r="C509" s="61" t="s">
        <v>172</v>
      </c>
      <c r="D509" s="59">
        <f>D510+D511+D512+D513</f>
        <v>0</v>
      </c>
      <c r="E509" s="59">
        <f>E510+E511+E512+E513</f>
        <v>0</v>
      </c>
      <c r="F509" s="59">
        <f>F510+F511+F512+F513</f>
        <v>0</v>
      </c>
      <c r="G509" s="59">
        <f>G510+G511+G512+G513</f>
        <v>0</v>
      </c>
      <c r="H509" s="59">
        <f>H510+H511+H512+H513</f>
        <v>0</v>
      </c>
      <c r="I509" s="60">
        <v>0</v>
      </c>
      <c r="J509" s="60">
        <v>0</v>
      </c>
      <c r="K509" s="60">
        <v>0</v>
      </c>
    </row>
    <row r="510" spans="1:11" ht="31.5" x14ac:dyDescent="0.25">
      <c r="A510" s="201"/>
      <c r="B510" s="207"/>
      <c r="C510" s="61" t="s">
        <v>19</v>
      </c>
      <c r="D510" s="59">
        <v>0</v>
      </c>
      <c r="E510" s="59">
        <v>0</v>
      </c>
      <c r="F510" s="59">
        <v>0</v>
      </c>
      <c r="G510" s="59">
        <v>0</v>
      </c>
      <c r="H510" s="59">
        <v>0</v>
      </c>
      <c r="I510" s="60">
        <v>0</v>
      </c>
      <c r="J510" s="60">
        <v>0</v>
      </c>
      <c r="K510" s="60">
        <v>0</v>
      </c>
    </row>
    <row r="511" spans="1:11" ht="31.5" x14ac:dyDescent="0.25">
      <c r="A511" s="201"/>
      <c r="B511" s="207"/>
      <c r="C511" s="61" t="s">
        <v>173</v>
      </c>
      <c r="D511" s="59">
        <v>0</v>
      </c>
      <c r="E511" s="59">
        <v>0</v>
      </c>
      <c r="F511" s="59">
        <v>0</v>
      </c>
      <c r="G511" s="59">
        <v>0</v>
      </c>
      <c r="H511" s="59">
        <v>0</v>
      </c>
      <c r="I511" s="60">
        <v>0</v>
      </c>
      <c r="J511" s="60">
        <v>0</v>
      </c>
      <c r="K511" s="60">
        <v>0</v>
      </c>
    </row>
    <row r="512" spans="1:11" ht="31.5" x14ac:dyDescent="0.25">
      <c r="A512" s="201"/>
      <c r="B512" s="207"/>
      <c r="C512" s="61" t="s">
        <v>263</v>
      </c>
      <c r="D512" s="59">
        <v>0</v>
      </c>
      <c r="E512" s="59">
        <v>0</v>
      </c>
      <c r="F512" s="59">
        <v>0</v>
      </c>
      <c r="G512" s="59">
        <v>0</v>
      </c>
      <c r="H512" s="59">
        <v>0</v>
      </c>
      <c r="I512" s="60">
        <v>0</v>
      </c>
      <c r="J512" s="60">
        <v>0</v>
      </c>
      <c r="K512" s="60">
        <v>0</v>
      </c>
    </row>
    <row r="513" spans="1:11" ht="47.25" x14ac:dyDescent="0.25">
      <c r="A513" s="202"/>
      <c r="B513" s="207"/>
      <c r="C513" s="61" t="s">
        <v>24</v>
      </c>
      <c r="D513" s="59">
        <v>0</v>
      </c>
      <c r="E513" s="59">
        <v>0</v>
      </c>
      <c r="F513" s="59">
        <v>0</v>
      </c>
      <c r="G513" s="59">
        <v>0</v>
      </c>
      <c r="H513" s="59">
        <v>0</v>
      </c>
      <c r="I513" s="60">
        <v>0</v>
      </c>
      <c r="J513" s="60">
        <v>0</v>
      </c>
      <c r="K513" s="60">
        <v>0</v>
      </c>
    </row>
    <row r="514" spans="1:11" ht="15.75" customHeight="1" x14ac:dyDescent="0.25">
      <c r="A514" s="200" t="s">
        <v>270</v>
      </c>
      <c r="B514" s="207" t="s">
        <v>175</v>
      </c>
      <c r="C514" s="61" t="s">
        <v>172</v>
      </c>
      <c r="D514" s="59">
        <f>D515+D516+D517+D518</f>
        <v>230</v>
      </c>
      <c r="E514" s="59">
        <f>E515+E516+E517+E518</f>
        <v>230</v>
      </c>
      <c r="F514" s="59">
        <f>F515+F516+F517+F518</f>
        <v>230</v>
      </c>
      <c r="G514" s="59">
        <f>G515+G516+G517+G518</f>
        <v>230</v>
      </c>
      <c r="H514" s="59">
        <f>H515+H516+H517+H518</f>
        <v>230</v>
      </c>
      <c r="I514" s="60">
        <f t="shared" si="126"/>
        <v>100</v>
      </c>
      <c r="J514" s="60">
        <f t="shared" si="127"/>
        <v>100</v>
      </c>
      <c r="K514" s="60">
        <f t="shared" si="128"/>
        <v>100</v>
      </c>
    </row>
    <row r="515" spans="1:11" ht="31.5" x14ac:dyDescent="0.25">
      <c r="A515" s="201"/>
      <c r="B515" s="207"/>
      <c r="C515" s="61" t="s">
        <v>19</v>
      </c>
      <c r="D515" s="59">
        <v>230</v>
      </c>
      <c r="E515" s="59">
        <v>230</v>
      </c>
      <c r="F515" s="59">
        <v>230</v>
      </c>
      <c r="G515" s="59">
        <v>230</v>
      </c>
      <c r="H515" s="59">
        <v>230</v>
      </c>
      <c r="I515" s="60">
        <f t="shared" si="126"/>
        <v>100</v>
      </c>
      <c r="J515" s="60">
        <f t="shared" si="127"/>
        <v>100</v>
      </c>
      <c r="K515" s="60">
        <f t="shared" si="128"/>
        <v>100</v>
      </c>
    </row>
    <row r="516" spans="1:11" ht="31.5" x14ac:dyDescent="0.25">
      <c r="A516" s="201"/>
      <c r="B516" s="207"/>
      <c r="C516" s="61" t="s">
        <v>173</v>
      </c>
      <c r="D516" s="59">
        <v>0</v>
      </c>
      <c r="E516" s="59">
        <v>0</v>
      </c>
      <c r="F516" s="59">
        <v>0</v>
      </c>
      <c r="G516" s="59">
        <v>0</v>
      </c>
      <c r="H516" s="59">
        <v>0</v>
      </c>
      <c r="I516" s="60">
        <v>0</v>
      </c>
      <c r="J516" s="60">
        <v>0</v>
      </c>
      <c r="K516" s="60">
        <v>0</v>
      </c>
    </row>
    <row r="517" spans="1:11" ht="31.5" x14ac:dyDescent="0.25">
      <c r="A517" s="201"/>
      <c r="B517" s="207"/>
      <c r="C517" s="61" t="s">
        <v>263</v>
      </c>
      <c r="D517" s="59">
        <v>0</v>
      </c>
      <c r="E517" s="59">
        <v>0</v>
      </c>
      <c r="F517" s="59">
        <v>0</v>
      </c>
      <c r="G517" s="59">
        <v>0</v>
      </c>
      <c r="H517" s="59">
        <v>0</v>
      </c>
      <c r="I517" s="60">
        <v>0</v>
      </c>
      <c r="J517" s="60">
        <v>0</v>
      </c>
      <c r="K517" s="60">
        <v>0</v>
      </c>
    </row>
    <row r="518" spans="1:11" ht="47.25" x14ac:dyDescent="0.25">
      <c r="A518" s="202"/>
      <c r="B518" s="207"/>
      <c r="C518" s="61" t="s">
        <v>24</v>
      </c>
      <c r="D518" s="59">
        <v>0</v>
      </c>
      <c r="E518" s="59">
        <v>0</v>
      </c>
      <c r="F518" s="59">
        <v>0</v>
      </c>
      <c r="G518" s="59">
        <v>0</v>
      </c>
      <c r="H518" s="59">
        <v>0</v>
      </c>
      <c r="I518" s="60">
        <v>0</v>
      </c>
      <c r="J518" s="60">
        <v>0</v>
      </c>
      <c r="K518" s="60">
        <v>0</v>
      </c>
    </row>
    <row r="519" spans="1:11" ht="15.75" customHeight="1" x14ac:dyDescent="0.25">
      <c r="A519" s="200" t="s">
        <v>271</v>
      </c>
      <c r="B519" s="207" t="s">
        <v>175</v>
      </c>
      <c r="C519" s="61" t="s">
        <v>172</v>
      </c>
      <c r="D519" s="59">
        <f>D520+D521+D522+D523</f>
        <v>0</v>
      </c>
      <c r="E519" s="59">
        <f>E520+E521+E522+E523</f>
        <v>0</v>
      </c>
      <c r="F519" s="59">
        <f>F520+F521+F522+F523</f>
        <v>0</v>
      </c>
      <c r="G519" s="59">
        <f>G520+G521+G522+G523</f>
        <v>0</v>
      </c>
      <c r="H519" s="59">
        <f>H520+H521+H522+H523</f>
        <v>0</v>
      </c>
      <c r="I519" s="60">
        <v>0</v>
      </c>
      <c r="J519" s="60">
        <v>0</v>
      </c>
      <c r="K519" s="60">
        <v>0</v>
      </c>
    </row>
    <row r="520" spans="1:11" ht="31.5" x14ac:dyDescent="0.25">
      <c r="A520" s="201"/>
      <c r="B520" s="207"/>
      <c r="C520" s="61" t="s">
        <v>19</v>
      </c>
      <c r="D520" s="59">
        <v>0</v>
      </c>
      <c r="E520" s="59">
        <v>0</v>
      </c>
      <c r="F520" s="59">
        <v>0</v>
      </c>
      <c r="G520" s="59">
        <v>0</v>
      </c>
      <c r="H520" s="59">
        <v>0</v>
      </c>
      <c r="I520" s="60">
        <v>0</v>
      </c>
      <c r="J520" s="60">
        <v>0</v>
      </c>
      <c r="K520" s="60">
        <v>0</v>
      </c>
    </row>
    <row r="521" spans="1:11" ht="31.5" x14ac:dyDescent="0.25">
      <c r="A521" s="201"/>
      <c r="B521" s="207"/>
      <c r="C521" s="61" t="s">
        <v>173</v>
      </c>
      <c r="D521" s="59">
        <v>0</v>
      </c>
      <c r="E521" s="59">
        <v>0</v>
      </c>
      <c r="F521" s="59">
        <v>0</v>
      </c>
      <c r="G521" s="59">
        <v>0</v>
      </c>
      <c r="H521" s="59">
        <v>0</v>
      </c>
      <c r="I521" s="60">
        <v>0</v>
      </c>
      <c r="J521" s="60">
        <v>0</v>
      </c>
      <c r="K521" s="60">
        <v>0</v>
      </c>
    </row>
    <row r="522" spans="1:11" ht="31.5" x14ac:dyDescent="0.25">
      <c r="A522" s="201"/>
      <c r="B522" s="207"/>
      <c r="C522" s="61" t="s">
        <v>263</v>
      </c>
      <c r="D522" s="59">
        <v>0</v>
      </c>
      <c r="E522" s="59">
        <v>0</v>
      </c>
      <c r="F522" s="59">
        <v>0</v>
      </c>
      <c r="G522" s="59">
        <v>0</v>
      </c>
      <c r="H522" s="59">
        <v>0</v>
      </c>
      <c r="I522" s="60">
        <v>0</v>
      </c>
      <c r="J522" s="60">
        <v>0</v>
      </c>
      <c r="K522" s="60">
        <v>0</v>
      </c>
    </row>
    <row r="523" spans="1:11" ht="47.25" x14ac:dyDescent="0.25">
      <c r="A523" s="202"/>
      <c r="B523" s="207"/>
      <c r="C523" s="61" t="s">
        <v>24</v>
      </c>
      <c r="D523" s="59">
        <v>0</v>
      </c>
      <c r="E523" s="59">
        <v>0</v>
      </c>
      <c r="F523" s="59">
        <v>0</v>
      </c>
      <c r="G523" s="59">
        <v>0</v>
      </c>
      <c r="H523" s="59">
        <v>0</v>
      </c>
      <c r="I523" s="60">
        <v>0</v>
      </c>
      <c r="J523" s="60">
        <v>0</v>
      </c>
      <c r="K523" s="60">
        <v>0</v>
      </c>
    </row>
    <row r="524" spans="1:11" ht="15.75" customHeight="1" x14ac:dyDescent="0.25">
      <c r="A524" s="200" t="s">
        <v>272</v>
      </c>
      <c r="B524" s="200" t="s">
        <v>180</v>
      </c>
      <c r="C524" s="61" t="s">
        <v>172</v>
      </c>
      <c r="D524" s="59">
        <f>D525+D526+D527+D528</f>
        <v>0</v>
      </c>
      <c r="E524" s="59">
        <f>E525+E526+E527+E528</f>
        <v>0</v>
      </c>
      <c r="F524" s="59">
        <f>F525+F526+F527+F528</f>
        <v>0</v>
      </c>
      <c r="G524" s="59">
        <f>G525+G526+G527+G528</f>
        <v>0</v>
      </c>
      <c r="H524" s="59">
        <f>H525+H526+H527+H528</f>
        <v>0</v>
      </c>
      <c r="I524" s="60">
        <v>0</v>
      </c>
      <c r="J524" s="60">
        <v>0</v>
      </c>
      <c r="K524" s="60">
        <v>0</v>
      </c>
    </row>
    <row r="525" spans="1:11" ht="31.5" x14ac:dyDescent="0.25">
      <c r="A525" s="201"/>
      <c r="B525" s="201"/>
      <c r="C525" s="61" t="s">
        <v>19</v>
      </c>
      <c r="D525" s="59">
        <v>0</v>
      </c>
      <c r="E525" s="59">
        <v>0</v>
      </c>
      <c r="F525" s="59">
        <f>340-340</f>
        <v>0</v>
      </c>
      <c r="G525" s="59">
        <f>340-340</f>
        <v>0</v>
      </c>
      <c r="H525" s="59">
        <f>340-340</f>
        <v>0</v>
      </c>
      <c r="I525" s="60">
        <v>0</v>
      </c>
      <c r="J525" s="60">
        <v>0</v>
      </c>
      <c r="K525" s="60">
        <v>0</v>
      </c>
    </row>
    <row r="526" spans="1:11" ht="31.5" x14ac:dyDescent="0.25">
      <c r="A526" s="201"/>
      <c r="B526" s="201"/>
      <c r="C526" s="61" t="s">
        <v>173</v>
      </c>
      <c r="D526" s="59">
        <v>0</v>
      </c>
      <c r="E526" s="59">
        <v>0</v>
      </c>
      <c r="F526" s="59">
        <v>0</v>
      </c>
      <c r="G526" s="59">
        <v>0</v>
      </c>
      <c r="H526" s="59">
        <v>0</v>
      </c>
      <c r="I526" s="60">
        <v>0</v>
      </c>
      <c r="J526" s="60">
        <v>0</v>
      </c>
      <c r="K526" s="60">
        <v>0</v>
      </c>
    </row>
    <row r="527" spans="1:11" ht="31.5" x14ac:dyDescent="0.25">
      <c r="A527" s="201"/>
      <c r="B527" s="201"/>
      <c r="C527" s="61" t="s">
        <v>263</v>
      </c>
      <c r="D527" s="59">
        <v>0</v>
      </c>
      <c r="E527" s="59">
        <v>0</v>
      </c>
      <c r="F527" s="59">
        <v>0</v>
      </c>
      <c r="G527" s="59">
        <v>0</v>
      </c>
      <c r="H527" s="59">
        <v>0</v>
      </c>
      <c r="I527" s="60">
        <v>0</v>
      </c>
      <c r="J527" s="60">
        <v>0</v>
      </c>
      <c r="K527" s="60">
        <v>0</v>
      </c>
    </row>
    <row r="528" spans="1:11" ht="47.25" x14ac:dyDescent="0.25">
      <c r="A528" s="202"/>
      <c r="B528" s="202"/>
      <c r="C528" s="61" t="s">
        <v>24</v>
      </c>
      <c r="D528" s="59">
        <v>0</v>
      </c>
      <c r="E528" s="59">
        <v>0</v>
      </c>
      <c r="F528" s="59">
        <v>0</v>
      </c>
      <c r="G528" s="59">
        <v>0</v>
      </c>
      <c r="H528" s="59">
        <v>0</v>
      </c>
      <c r="I528" s="60">
        <v>0</v>
      </c>
      <c r="J528" s="60">
        <v>0</v>
      </c>
      <c r="K528" s="60">
        <v>0</v>
      </c>
    </row>
    <row r="529" spans="1:11" ht="15.75" customHeight="1" x14ac:dyDescent="0.25">
      <c r="A529" s="200" t="s">
        <v>273</v>
      </c>
      <c r="B529" s="200" t="s">
        <v>180</v>
      </c>
      <c r="C529" s="61" t="s">
        <v>172</v>
      </c>
      <c r="D529" s="59">
        <f>D530+D531+D532+D533</f>
        <v>0</v>
      </c>
      <c r="E529" s="59">
        <f>E530+E531+E532+E533</f>
        <v>0</v>
      </c>
      <c r="F529" s="59">
        <f>F530+F531+F532+F533</f>
        <v>0</v>
      </c>
      <c r="G529" s="59">
        <f>G530+G531+G532+G533</f>
        <v>0</v>
      </c>
      <c r="H529" s="59">
        <f>H530+H531+H532+H533</f>
        <v>0</v>
      </c>
      <c r="I529" s="60">
        <v>0</v>
      </c>
      <c r="J529" s="60">
        <v>0</v>
      </c>
      <c r="K529" s="60">
        <v>0</v>
      </c>
    </row>
    <row r="530" spans="1:11" ht="31.5" x14ac:dyDescent="0.25">
      <c r="A530" s="201"/>
      <c r="B530" s="201"/>
      <c r="C530" s="61" t="s">
        <v>19</v>
      </c>
      <c r="D530" s="59">
        <v>0</v>
      </c>
      <c r="E530" s="59">
        <v>0</v>
      </c>
      <c r="F530" s="59">
        <f>170-170</f>
        <v>0</v>
      </c>
      <c r="G530" s="59">
        <f>170-170</f>
        <v>0</v>
      </c>
      <c r="H530" s="59">
        <f>170-170</f>
        <v>0</v>
      </c>
      <c r="I530" s="60">
        <v>0</v>
      </c>
      <c r="J530" s="60">
        <v>0</v>
      </c>
      <c r="K530" s="60">
        <v>0</v>
      </c>
    </row>
    <row r="531" spans="1:11" ht="31.5" x14ac:dyDescent="0.25">
      <c r="A531" s="201"/>
      <c r="B531" s="201"/>
      <c r="C531" s="61" t="s">
        <v>173</v>
      </c>
      <c r="D531" s="59">
        <v>0</v>
      </c>
      <c r="E531" s="59">
        <v>0</v>
      </c>
      <c r="F531" s="59">
        <v>0</v>
      </c>
      <c r="G531" s="59">
        <v>0</v>
      </c>
      <c r="H531" s="59">
        <v>0</v>
      </c>
      <c r="I531" s="60">
        <v>0</v>
      </c>
      <c r="J531" s="60">
        <v>0</v>
      </c>
      <c r="K531" s="60">
        <v>0</v>
      </c>
    </row>
    <row r="532" spans="1:11" ht="31.5" x14ac:dyDescent="0.25">
      <c r="A532" s="201"/>
      <c r="B532" s="201"/>
      <c r="C532" s="61" t="s">
        <v>263</v>
      </c>
      <c r="D532" s="59">
        <v>0</v>
      </c>
      <c r="E532" s="59">
        <v>0</v>
      </c>
      <c r="F532" s="59">
        <v>0</v>
      </c>
      <c r="G532" s="59">
        <v>0</v>
      </c>
      <c r="H532" s="59">
        <v>0</v>
      </c>
      <c r="I532" s="60">
        <v>0</v>
      </c>
      <c r="J532" s="60">
        <v>0</v>
      </c>
      <c r="K532" s="60">
        <v>0</v>
      </c>
    </row>
    <row r="533" spans="1:11" ht="47.25" x14ac:dyDescent="0.25">
      <c r="A533" s="202"/>
      <c r="B533" s="202"/>
      <c r="C533" s="61" t="s">
        <v>24</v>
      </c>
      <c r="D533" s="59">
        <v>0</v>
      </c>
      <c r="E533" s="59">
        <v>0</v>
      </c>
      <c r="F533" s="59">
        <v>0</v>
      </c>
      <c r="G533" s="63">
        <v>0</v>
      </c>
      <c r="H533" s="63">
        <v>0</v>
      </c>
      <c r="I533" s="60">
        <v>0</v>
      </c>
      <c r="J533" s="60">
        <v>0</v>
      </c>
      <c r="K533" s="60">
        <v>0</v>
      </c>
    </row>
    <row r="534" spans="1:11" ht="15.75" customHeight="1" x14ac:dyDescent="0.25">
      <c r="A534" s="200" t="s">
        <v>274</v>
      </c>
      <c r="B534" s="207" t="s">
        <v>175</v>
      </c>
      <c r="C534" s="61" t="s">
        <v>172</v>
      </c>
      <c r="D534" s="59">
        <f>D535+D536+D537+D538</f>
        <v>15</v>
      </c>
      <c r="E534" s="59">
        <f>E535+E536+E537+E538</f>
        <v>15</v>
      </c>
      <c r="F534" s="59">
        <f>F535+F536+F537+F538</f>
        <v>15</v>
      </c>
      <c r="G534" s="59">
        <f>G535+G536+G537+G538</f>
        <v>15</v>
      </c>
      <c r="H534" s="59">
        <f>H535+H536+H537+H538</f>
        <v>15</v>
      </c>
      <c r="I534" s="60">
        <f t="shared" ref="I534:I565" si="137">H534/D534*100</f>
        <v>100</v>
      </c>
      <c r="J534" s="60">
        <f t="shared" ref="J534:J565" si="138">G534/E534*100</f>
        <v>100</v>
      </c>
      <c r="K534" s="60">
        <f t="shared" ref="K534:K565" si="139">G534/F534*100</f>
        <v>100</v>
      </c>
    </row>
    <row r="535" spans="1:11" ht="31.5" x14ac:dyDescent="0.25">
      <c r="A535" s="201"/>
      <c r="B535" s="207"/>
      <c r="C535" s="61" t="s">
        <v>19</v>
      </c>
      <c r="D535" s="59">
        <v>15</v>
      </c>
      <c r="E535" s="59">
        <v>15</v>
      </c>
      <c r="F535" s="59">
        <v>15</v>
      </c>
      <c r="G535" s="59">
        <v>15</v>
      </c>
      <c r="H535" s="59">
        <v>15</v>
      </c>
      <c r="I535" s="60">
        <f t="shared" si="137"/>
        <v>100</v>
      </c>
      <c r="J535" s="60">
        <f t="shared" si="138"/>
        <v>100</v>
      </c>
      <c r="K535" s="60">
        <f t="shared" si="139"/>
        <v>100</v>
      </c>
    </row>
    <row r="536" spans="1:11" ht="31.5" x14ac:dyDescent="0.25">
      <c r="A536" s="201"/>
      <c r="B536" s="207"/>
      <c r="C536" s="61" t="s">
        <v>173</v>
      </c>
      <c r="D536" s="59">
        <v>0</v>
      </c>
      <c r="E536" s="59">
        <v>0</v>
      </c>
      <c r="F536" s="59">
        <v>0</v>
      </c>
      <c r="G536" s="59">
        <v>0</v>
      </c>
      <c r="H536" s="59">
        <v>0</v>
      </c>
      <c r="I536" s="60">
        <v>0</v>
      </c>
      <c r="J536" s="60">
        <v>0</v>
      </c>
      <c r="K536" s="60">
        <v>0</v>
      </c>
    </row>
    <row r="537" spans="1:11" ht="31.5" x14ac:dyDescent="0.25">
      <c r="A537" s="201"/>
      <c r="B537" s="207"/>
      <c r="C537" s="61" t="s">
        <v>263</v>
      </c>
      <c r="D537" s="59">
        <v>0</v>
      </c>
      <c r="E537" s="59">
        <v>0</v>
      </c>
      <c r="F537" s="59">
        <v>0</v>
      </c>
      <c r="G537" s="59">
        <v>0</v>
      </c>
      <c r="H537" s="59">
        <v>0</v>
      </c>
      <c r="I537" s="60">
        <v>0</v>
      </c>
      <c r="J537" s="60">
        <v>0</v>
      </c>
      <c r="K537" s="60">
        <v>0</v>
      </c>
    </row>
    <row r="538" spans="1:11" ht="47.25" x14ac:dyDescent="0.25">
      <c r="A538" s="202"/>
      <c r="B538" s="207"/>
      <c r="C538" s="61" t="s">
        <v>24</v>
      </c>
      <c r="D538" s="59">
        <v>0</v>
      </c>
      <c r="E538" s="59">
        <v>0</v>
      </c>
      <c r="F538" s="59">
        <v>0</v>
      </c>
      <c r="G538" s="59">
        <v>0</v>
      </c>
      <c r="H538" s="59">
        <v>0</v>
      </c>
      <c r="I538" s="60">
        <v>0</v>
      </c>
      <c r="J538" s="60">
        <v>0</v>
      </c>
      <c r="K538" s="60">
        <v>0</v>
      </c>
    </row>
    <row r="539" spans="1:11" ht="15.75" customHeight="1" x14ac:dyDescent="0.25">
      <c r="A539" s="200" t="s">
        <v>275</v>
      </c>
      <c r="B539" s="207" t="s">
        <v>175</v>
      </c>
      <c r="C539" s="61" t="s">
        <v>172</v>
      </c>
      <c r="D539" s="59">
        <f>D540+D541+D542+D543</f>
        <v>160</v>
      </c>
      <c r="E539" s="59">
        <f>E540+E541+E542+E543</f>
        <v>160</v>
      </c>
      <c r="F539" s="59">
        <f>F540+F541+F542+F543</f>
        <v>160</v>
      </c>
      <c r="G539" s="59">
        <f>G540+G541+G542+G543</f>
        <v>160</v>
      </c>
      <c r="H539" s="59">
        <f>H540+H541+H542+H543</f>
        <v>160</v>
      </c>
      <c r="I539" s="60">
        <f t="shared" si="137"/>
        <v>100</v>
      </c>
      <c r="J539" s="60">
        <f t="shared" si="138"/>
        <v>100</v>
      </c>
      <c r="K539" s="60">
        <f t="shared" si="139"/>
        <v>100</v>
      </c>
    </row>
    <row r="540" spans="1:11" ht="31.5" x14ac:dyDescent="0.25">
      <c r="A540" s="201"/>
      <c r="B540" s="207"/>
      <c r="C540" s="61" t="s">
        <v>19</v>
      </c>
      <c r="D540" s="59">
        <v>160</v>
      </c>
      <c r="E540" s="59">
        <v>160</v>
      </c>
      <c r="F540" s="59">
        <v>160</v>
      </c>
      <c r="G540" s="59">
        <v>160</v>
      </c>
      <c r="H540" s="59">
        <v>160</v>
      </c>
      <c r="I540" s="60">
        <f t="shared" si="137"/>
        <v>100</v>
      </c>
      <c r="J540" s="60">
        <f t="shared" si="138"/>
        <v>100</v>
      </c>
      <c r="K540" s="60">
        <f t="shared" si="139"/>
        <v>100</v>
      </c>
    </row>
    <row r="541" spans="1:11" ht="31.5" x14ac:dyDescent="0.25">
      <c r="A541" s="201"/>
      <c r="B541" s="207"/>
      <c r="C541" s="61" t="s">
        <v>173</v>
      </c>
      <c r="D541" s="59">
        <v>0</v>
      </c>
      <c r="E541" s="59">
        <v>0</v>
      </c>
      <c r="F541" s="59">
        <v>0</v>
      </c>
      <c r="G541" s="59">
        <v>0</v>
      </c>
      <c r="H541" s="59">
        <v>0</v>
      </c>
      <c r="I541" s="60">
        <v>0</v>
      </c>
      <c r="J541" s="60">
        <v>0</v>
      </c>
      <c r="K541" s="60">
        <v>0</v>
      </c>
    </row>
    <row r="542" spans="1:11" ht="31.5" x14ac:dyDescent="0.25">
      <c r="A542" s="201"/>
      <c r="B542" s="207"/>
      <c r="C542" s="61" t="s">
        <v>263</v>
      </c>
      <c r="D542" s="59">
        <v>0</v>
      </c>
      <c r="E542" s="59">
        <v>0</v>
      </c>
      <c r="F542" s="59">
        <v>0</v>
      </c>
      <c r="G542" s="59">
        <v>0</v>
      </c>
      <c r="H542" s="59">
        <v>0</v>
      </c>
      <c r="I542" s="60">
        <v>0</v>
      </c>
      <c r="J542" s="60">
        <v>0</v>
      </c>
      <c r="K542" s="60">
        <v>0</v>
      </c>
    </row>
    <row r="543" spans="1:11" ht="47.25" x14ac:dyDescent="0.25">
      <c r="A543" s="202"/>
      <c r="B543" s="207"/>
      <c r="C543" s="61" t="s">
        <v>24</v>
      </c>
      <c r="D543" s="59">
        <v>0</v>
      </c>
      <c r="E543" s="59">
        <v>0</v>
      </c>
      <c r="F543" s="59">
        <v>0</v>
      </c>
      <c r="G543" s="59">
        <v>0</v>
      </c>
      <c r="H543" s="59">
        <v>0</v>
      </c>
      <c r="I543" s="60">
        <v>0</v>
      </c>
      <c r="J543" s="60">
        <v>0</v>
      </c>
      <c r="K543" s="60">
        <v>0</v>
      </c>
    </row>
    <row r="544" spans="1:11" ht="15.75" customHeight="1" x14ac:dyDescent="0.25">
      <c r="A544" s="200" t="s">
        <v>276</v>
      </c>
      <c r="B544" s="200" t="s">
        <v>187</v>
      </c>
      <c r="C544" s="61" t="s">
        <v>172</v>
      </c>
      <c r="D544" s="59">
        <f>D545+D546+D547+D548</f>
        <v>0</v>
      </c>
      <c r="E544" s="59">
        <f>E545+E546+E547+E548</f>
        <v>0</v>
      </c>
      <c r="F544" s="59">
        <f>F545+F546+F547+F548</f>
        <v>0</v>
      </c>
      <c r="G544" s="59">
        <f>G545+G546+G547+G548</f>
        <v>0</v>
      </c>
      <c r="H544" s="59">
        <f>H545+H546+H547+H548</f>
        <v>0</v>
      </c>
      <c r="I544" s="60">
        <v>0</v>
      </c>
      <c r="J544" s="60">
        <v>0</v>
      </c>
      <c r="K544" s="60">
        <v>0</v>
      </c>
    </row>
    <row r="545" spans="1:11" ht="31.5" x14ac:dyDescent="0.25">
      <c r="A545" s="201"/>
      <c r="B545" s="201"/>
      <c r="C545" s="61" t="s">
        <v>19</v>
      </c>
      <c r="D545" s="59">
        <v>0</v>
      </c>
      <c r="E545" s="59">
        <v>0</v>
      </c>
      <c r="F545" s="59">
        <v>0</v>
      </c>
      <c r="G545" s="59">
        <v>0</v>
      </c>
      <c r="H545" s="59">
        <v>0</v>
      </c>
      <c r="I545" s="60">
        <v>0</v>
      </c>
      <c r="J545" s="60">
        <v>0</v>
      </c>
      <c r="K545" s="60">
        <v>0</v>
      </c>
    </row>
    <row r="546" spans="1:11" ht="31.5" x14ac:dyDescent="0.25">
      <c r="A546" s="201"/>
      <c r="B546" s="201"/>
      <c r="C546" s="61" t="s">
        <v>173</v>
      </c>
      <c r="D546" s="59">
        <v>0</v>
      </c>
      <c r="E546" s="59">
        <v>0</v>
      </c>
      <c r="F546" s="59">
        <v>0</v>
      </c>
      <c r="G546" s="59">
        <v>0</v>
      </c>
      <c r="H546" s="59">
        <v>0</v>
      </c>
      <c r="I546" s="60">
        <v>0</v>
      </c>
      <c r="J546" s="60">
        <v>0</v>
      </c>
      <c r="K546" s="60">
        <v>0</v>
      </c>
    </row>
    <row r="547" spans="1:11" ht="31.5" x14ac:dyDescent="0.25">
      <c r="A547" s="201"/>
      <c r="B547" s="201"/>
      <c r="C547" s="61" t="s">
        <v>263</v>
      </c>
      <c r="D547" s="59">
        <v>0</v>
      </c>
      <c r="E547" s="59">
        <v>0</v>
      </c>
      <c r="F547" s="59">
        <v>0</v>
      </c>
      <c r="G547" s="59">
        <v>0</v>
      </c>
      <c r="H547" s="59">
        <v>0</v>
      </c>
      <c r="I547" s="60">
        <v>0</v>
      </c>
      <c r="J547" s="60">
        <v>0</v>
      </c>
      <c r="K547" s="60">
        <v>0</v>
      </c>
    </row>
    <row r="548" spans="1:11" ht="47.25" x14ac:dyDescent="0.25">
      <c r="A548" s="202"/>
      <c r="B548" s="202"/>
      <c r="C548" s="61" t="s">
        <v>24</v>
      </c>
      <c r="D548" s="59">
        <v>0</v>
      </c>
      <c r="E548" s="59">
        <v>0</v>
      </c>
      <c r="F548" s="59">
        <v>0</v>
      </c>
      <c r="G548" s="59">
        <v>0</v>
      </c>
      <c r="H548" s="59">
        <v>0</v>
      </c>
      <c r="I548" s="60">
        <v>0</v>
      </c>
      <c r="J548" s="60">
        <v>0</v>
      </c>
      <c r="K548" s="60">
        <v>0</v>
      </c>
    </row>
    <row r="549" spans="1:11" ht="15.75" customHeight="1" x14ac:dyDescent="0.25">
      <c r="A549" s="200" t="s">
        <v>277</v>
      </c>
      <c r="B549" s="200" t="s">
        <v>244</v>
      </c>
      <c r="C549" s="61" t="s">
        <v>172</v>
      </c>
      <c r="D549" s="59">
        <f>D550+D551+D552+D553</f>
        <v>0</v>
      </c>
      <c r="E549" s="59">
        <f>E550+E551+E552+E553</f>
        <v>0</v>
      </c>
      <c r="F549" s="59">
        <f>F550+F551+F552+F553</f>
        <v>0</v>
      </c>
      <c r="G549" s="59">
        <f>G550+G551+G552+G553</f>
        <v>0</v>
      </c>
      <c r="H549" s="59">
        <f>H550+H551+H552+H553</f>
        <v>0</v>
      </c>
      <c r="I549" s="60">
        <v>0</v>
      </c>
      <c r="J549" s="60">
        <v>0</v>
      </c>
      <c r="K549" s="60">
        <v>0</v>
      </c>
    </row>
    <row r="550" spans="1:11" ht="31.5" x14ac:dyDescent="0.25">
      <c r="A550" s="201"/>
      <c r="B550" s="201"/>
      <c r="C550" s="61" t="s">
        <v>19</v>
      </c>
      <c r="D550" s="59">
        <v>0</v>
      </c>
      <c r="E550" s="59">
        <v>0</v>
      </c>
      <c r="F550" s="59">
        <v>0</v>
      </c>
      <c r="G550" s="59">
        <v>0</v>
      </c>
      <c r="H550" s="59">
        <v>0</v>
      </c>
      <c r="I550" s="60">
        <v>0</v>
      </c>
      <c r="J550" s="60">
        <v>0</v>
      </c>
      <c r="K550" s="60">
        <v>0</v>
      </c>
    </row>
    <row r="551" spans="1:11" ht="31.5" x14ac:dyDescent="0.25">
      <c r="A551" s="201"/>
      <c r="B551" s="201"/>
      <c r="C551" s="61" t="s">
        <v>173</v>
      </c>
      <c r="D551" s="59">
        <v>0</v>
      </c>
      <c r="E551" s="59">
        <v>0</v>
      </c>
      <c r="F551" s="59">
        <v>0</v>
      </c>
      <c r="G551" s="59">
        <v>0</v>
      </c>
      <c r="H551" s="59">
        <v>0</v>
      </c>
      <c r="I551" s="60">
        <v>0</v>
      </c>
      <c r="J551" s="60">
        <v>0</v>
      </c>
      <c r="K551" s="60">
        <v>0</v>
      </c>
    </row>
    <row r="552" spans="1:11" ht="31.5" x14ac:dyDescent="0.25">
      <c r="A552" s="201"/>
      <c r="B552" s="201"/>
      <c r="C552" s="61" t="s">
        <v>263</v>
      </c>
      <c r="D552" s="59">
        <v>0</v>
      </c>
      <c r="E552" s="59">
        <v>0</v>
      </c>
      <c r="F552" s="59">
        <v>0</v>
      </c>
      <c r="G552" s="59">
        <v>0</v>
      </c>
      <c r="H552" s="59">
        <v>0</v>
      </c>
      <c r="I552" s="60">
        <v>0</v>
      </c>
      <c r="J552" s="60">
        <v>0</v>
      </c>
      <c r="K552" s="60">
        <v>0</v>
      </c>
    </row>
    <row r="553" spans="1:11" ht="47.25" x14ac:dyDescent="0.25">
      <c r="A553" s="202"/>
      <c r="B553" s="202"/>
      <c r="C553" s="61" t="s">
        <v>24</v>
      </c>
      <c r="D553" s="59">
        <v>0</v>
      </c>
      <c r="E553" s="59">
        <v>0</v>
      </c>
      <c r="F553" s="59">
        <v>0</v>
      </c>
      <c r="G553" s="59">
        <v>0</v>
      </c>
      <c r="H553" s="59">
        <v>0</v>
      </c>
      <c r="I553" s="60">
        <v>0</v>
      </c>
      <c r="J553" s="60">
        <v>0</v>
      </c>
      <c r="K553" s="60">
        <v>0</v>
      </c>
    </row>
    <row r="554" spans="1:11" ht="15.75" customHeight="1" x14ac:dyDescent="0.25">
      <c r="A554" s="200" t="s">
        <v>278</v>
      </c>
      <c r="B554" s="200" t="s">
        <v>174</v>
      </c>
      <c r="C554" s="61" t="s">
        <v>172</v>
      </c>
      <c r="D554" s="59">
        <f>D555+D556+D557+D558</f>
        <v>40</v>
      </c>
      <c r="E554" s="59">
        <f>E555+E556+E557+E558</f>
        <v>40</v>
      </c>
      <c r="F554" s="59">
        <f>F555+F556+F557+F558</f>
        <v>40</v>
      </c>
      <c r="G554" s="59">
        <f>G555+G556+G557+G558</f>
        <v>40</v>
      </c>
      <c r="H554" s="59">
        <f>H555+H556+H557+H558</f>
        <v>40</v>
      </c>
      <c r="I554" s="60">
        <f>G554/D554*100</f>
        <v>100</v>
      </c>
      <c r="J554" s="60">
        <f t="shared" ref="J554:J555" si="140">H554/E554*100</f>
        <v>100</v>
      </c>
      <c r="K554" s="60">
        <f>G554/F554*100</f>
        <v>100</v>
      </c>
    </row>
    <row r="555" spans="1:11" ht="31.5" x14ac:dyDescent="0.25">
      <c r="A555" s="201"/>
      <c r="B555" s="201"/>
      <c r="C555" s="61" t="s">
        <v>19</v>
      </c>
      <c r="D555" s="59">
        <v>40</v>
      </c>
      <c r="E555" s="59">
        <v>40</v>
      </c>
      <c r="F555" s="59">
        <v>40</v>
      </c>
      <c r="G555" s="59">
        <v>40</v>
      </c>
      <c r="H555" s="59">
        <v>40</v>
      </c>
      <c r="I555" s="60">
        <f>G555/D555*100</f>
        <v>100</v>
      </c>
      <c r="J555" s="60">
        <f t="shared" si="140"/>
        <v>100</v>
      </c>
      <c r="K555" s="60">
        <f>G555/F555*100</f>
        <v>100</v>
      </c>
    </row>
    <row r="556" spans="1:11" ht="31.5" x14ac:dyDescent="0.25">
      <c r="A556" s="201"/>
      <c r="B556" s="201"/>
      <c r="C556" s="61" t="s">
        <v>173</v>
      </c>
      <c r="D556" s="59">
        <v>0</v>
      </c>
      <c r="E556" s="59">
        <v>0</v>
      </c>
      <c r="F556" s="59">
        <v>0</v>
      </c>
      <c r="G556" s="59">
        <v>0</v>
      </c>
      <c r="H556" s="59">
        <v>0</v>
      </c>
      <c r="I556" s="60">
        <v>0</v>
      </c>
      <c r="J556" s="60">
        <v>0</v>
      </c>
      <c r="K556" s="60">
        <v>0</v>
      </c>
    </row>
    <row r="557" spans="1:11" ht="31.5" x14ac:dyDescent="0.25">
      <c r="A557" s="201"/>
      <c r="B557" s="201"/>
      <c r="C557" s="61" t="s">
        <v>263</v>
      </c>
      <c r="D557" s="59">
        <v>0</v>
      </c>
      <c r="E557" s="59">
        <v>0</v>
      </c>
      <c r="F557" s="59">
        <v>0</v>
      </c>
      <c r="G557" s="59">
        <v>0</v>
      </c>
      <c r="H557" s="59">
        <v>0</v>
      </c>
      <c r="I557" s="60">
        <v>0</v>
      </c>
      <c r="J557" s="60">
        <v>0</v>
      </c>
      <c r="K557" s="60">
        <v>0</v>
      </c>
    </row>
    <row r="558" spans="1:11" ht="47.25" x14ac:dyDescent="0.25">
      <c r="A558" s="202"/>
      <c r="B558" s="202"/>
      <c r="C558" s="61" t="s">
        <v>24</v>
      </c>
      <c r="D558" s="59">
        <v>0</v>
      </c>
      <c r="E558" s="59">
        <v>0</v>
      </c>
      <c r="F558" s="59">
        <v>0</v>
      </c>
      <c r="G558" s="59">
        <v>0</v>
      </c>
      <c r="H558" s="59">
        <v>0</v>
      </c>
      <c r="I558" s="60">
        <v>0</v>
      </c>
      <c r="J558" s="60">
        <v>0</v>
      </c>
      <c r="K558" s="60">
        <v>0</v>
      </c>
    </row>
    <row r="559" spans="1:11" ht="15.75" customHeight="1" x14ac:dyDescent="0.25">
      <c r="A559" s="200" t="s">
        <v>279</v>
      </c>
      <c r="B559" s="200" t="s">
        <v>175</v>
      </c>
      <c r="C559" s="61" t="s">
        <v>172</v>
      </c>
      <c r="D559" s="59">
        <f>D560+D561+D562+D563</f>
        <v>18391.5</v>
      </c>
      <c r="E559" s="59">
        <f>E560+E561+E562+E563</f>
        <v>18391.5</v>
      </c>
      <c r="F559" s="59">
        <f>F560+F561+F562+F563</f>
        <v>18391.5</v>
      </c>
      <c r="G559" s="59">
        <f>G560+G561+G562+G563</f>
        <v>18391.5</v>
      </c>
      <c r="H559" s="59">
        <f>H560+H561+H562+H563</f>
        <v>18391.5</v>
      </c>
      <c r="I559" s="60">
        <f>G559/D559*100</f>
        <v>100</v>
      </c>
      <c r="J559" s="60">
        <f t="shared" ref="J559:J560" si="141">H559/E559*100</f>
        <v>100</v>
      </c>
      <c r="K559" s="60">
        <f>G559/F559*100</f>
        <v>100</v>
      </c>
    </row>
    <row r="560" spans="1:11" ht="31.5" x14ac:dyDescent="0.25">
      <c r="A560" s="201"/>
      <c r="B560" s="201"/>
      <c r="C560" s="61" t="s">
        <v>19</v>
      </c>
      <c r="D560" s="59">
        <v>18391.5</v>
      </c>
      <c r="E560" s="59">
        <v>18391.5</v>
      </c>
      <c r="F560" s="59">
        <v>18391.5</v>
      </c>
      <c r="G560" s="59">
        <v>18391.5</v>
      </c>
      <c r="H560" s="59">
        <v>18391.5</v>
      </c>
      <c r="I560" s="60">
        <f>G560/D560*100</f>
        <v>100</v>
      </c>
      <c r="J560" s="60">
        <f t="shared" si="141"/>
        <v>100</v>
      </c>
      <c r="K560" s="60">
        <f>G560/F560*100</f>
        <v>100</v>
      </c>
    </row>
    <row r="561" spans="1:11" ht="31.5" x14ac:dyDescent="0.25">
      <c r="A561" s="201"/>
      <c r="B561" s="201"/>
      <c r="C561" s="61" t="s">
        <v>173</v>
      </c>
      <c r="D561" s="59">
        <v>0</v>
      </c>
      <c r="E561" s="59">
        <v>0</v>
      </c>
      <c r="F561" s="59">
        <v>0</v>
      </c>
      <c r="G561" s="59">
        <v>0</v>
      </c>
      <c r="H561" s="59">
        <v>0</v>
      </c>
      <c r="I561" s="60">
        <v>0</v>
      </c>
      <c r="J561" s="60">
        <v>0</v>
      </c>
      <c r="K561" s="60">
        <v>0</v>
      </c>
    </row>
    <row r="562" spans="1:11" ht="31.5" x14ac:dyDescent="0.25">
      <c r="A562" s="201"/>
      <c r="B562" s="201"/>
      <c r="C562" s="61" t="s">
        <v>263</v>
      </c>
      <c r="D562" s="59">
        <v>0</v>
      </c>
      <c r="E562" s="59">
        <v>0</v>
      </c>
      <c r="F562" s="59">
        <v>0</v>
      </c>
      <c r="G562" s="59">
        <v>0</v>
      </c>
      <c r="H562" s="59">
        <v>0</v>
      </c>
      <c r="I562" s="60">
        <v>0</v>
      </c>
      <c r="J562" s="60">
        <v>0</v>
      </c>
      <c r="K562" s="60">
        <v>0</v>
      </c>
    </row>
    <row r="563" spans="1:11" ht="47.25" x14ac:dyDescent="0.25">
      <c r="A563" s="202"/>
      <c r="B563" s="202"/>
      <c r="C563" s="61" t="s">
        <v>24</v>
      </c>
      <c r="D563" s="59">
        <v>0</v>
      </c>
      <c r="E563" s="59">
        <v>0</v>
      </c>
      <c r="F563" s="59">
        <v>0</v>
      </c>
      <c r="G563" s="59">
        <v>0</v>
      </c>
      <c r="H563" s="59">
        <v>0</v>
      </c>
      <c r="I563" s="60">
        <v>0</v>
      </c>
      <c r="J563" s="60">
        <v>0</v>
      </c>
      <c r="K563" s="60">
        <v>0</v>
      </c>
    </row>
    <row r="564" spans="1:11" ht="15.75" customHeight="1" x14ac:dyDescent="0.25">
      <c r="A564" s="203" t="s">
        <v>280</v>
      </c>
      <c r="B564" s="199" t="s">
        <v>281</v>
      </c>
      <c r="C564" s="61" t="s">
        <v>172</v>
      </c>
      <c r="D564" s="59">
        <f>D565+D566+D567+D568</f>
        <v>25</v>
      </c>
      <c r="E564" s="59">
        <f>E565+E566+E567+E568</f>
        <v>25</v>
      </c>
      <c r="F564" s="59">
        <f>F565+F566+F567+F568</f>
        <v>25</v>
      </c>
      <c r="G564" s="59">
        <f>G565+G566+G567+G568</f>
        <v>25</v>
      </c>
      <c r="H564" s="59">
        <f>H565+H566+H567+H568</f>
        <v>25</v>
      </c>
      <c r="I564" s="60">
        <f t="shared" si="137"/>
        <v>100</v>
      </c>
      <c r="J564" s="60">
        <f t="shared" si="138"/>
        <v>100</v>
      </c>
      <c r="K564" s="60">
        <f t="shared" si="139"/>
        <v>100</v>
      </c>
    </row>
    <row r="565" spans="1:11" ht="31.5" x14ac:dyDescent="0.25">
      <c r="A565" s="203"/>
      <c r="B565" s="199"/>
      <c r="C565" s="61" t="s">
        <v>19</v>
      </c>
      <c r="D565" s="59">
        <f t="shared" ref="D565:H568" si="142">D571</f>
        <v>25</v>
      </c>
      <c r="E565" s="59">
        <f t="shared" si="142"/>
        <v>25</v>
      </c>
      <c r="F565" s="59">
        <f t="shared" si="142"/>
        <v>25</v>
      </c>
      <c r="G565" s="59">
        <f t="shared" si="142"/>
        <v>25</v>
      </c>
      <c r="H565" s="59">
        <f t="shared" si="142"/>
        <v>25</v>
      </c>
      <c r="I565" s="60">
        <f t="shared" si="137"/>
        <v>100</v>
      </c>
      <c r="J565" s="60">
        <f t="shared" si="138"/>
        <v>100</v>
      </c>
      <c r="K565" s="60">
        <f t="shared" si="139"/>
        <v>100</v>
      </c>
    </row>
    <row r="566" spans="1:11" ht="47.25" x14ac:dyDescent="0.25">
      <c r="A566" s="203"/>
      <c r="B566" s="199"/>
      <c r="C566" s="61" t="s">
        <v>21</v>
      </c>
      <c r="D566" s="59">
        <f t="shared" si="142"/>
        <v>0</v>
      </c>
      <c r="E566" s="59">
        <f t="shared" si="142"/>
        <v>0</v>
      </c>
      <c r="F566" s="59">
        <f t="shared" si="142"/>
        <v>0</v>
      </c>
      <c r="G566" s="59">
        <f t="shared" si="142"/>
        <v>0</v>
      </c>
      <c r="H566" s="59">
        <f t="shared" si="142"/>
        <v>0</v>
      </c>
      <c r="I566" s="60">
        <v>0</v>
      </c>
      <c r="J566" s="60">
        <v>0</v>
      </c>
      <c r="K566" s="60">
        <v>0</v>
      </c>
    </row>
    <row r="567" spans="1:11" ht="47.25" x14ac:dyDescent="0.25">
      <c r="A567" s="203"/>
      <c r="B567" s="199"/>
      <c r="C567" s="61" t="s">
        <v>23</v>
      </c>
      <c r="D567" s="59">
        <f t="shared" si="142"/>
        <v>0</v>
      </c>
      <c r="E567" s="59">
        <f t="shared" si="142"/>
        <v>0</v>
      </c>
      <c r="F567" s="59">
        <f t="shared" si="142"/>
        <v>0</v>
      </c>
      <c r="G567" s="59">
        <f t="shared" si="142"/>
        <v>0</v>
      </c>
      <c r="H567" s="59">
        <f t="shared" si="142"/>
        <v>0</v>
      </c>
      <c r="I567" s="60">
        <v>0</v>
      </c>
      <c r="J567" s="60">
        <v>0</v>
      </c>
      <c r="K567" s="60">
        <v>0</v>
      </c>
    </row>
    <row r="568" spans="1:11" ht="47.25" x14ac:dyDescent="0.25">
      <c r="A568" s="203"/>
      <c r="B568" s="199"/>
      <c r="C568" s="61" t="s">
        <v>24</v>
      </c>
      <c r="D568" s="59">
        <f t="shared" si="142"/>
        <v>0</v>
      </c>
      <c r="E568" s="59">
        <f t="shared" si="142"/>
        <v>0</v>
      </c>
      <c r="F568" s="59">
        <f t="shared" si="142"/>
        <v>0</v>
      </c>
      <c r="G568" s="59">
        <f t="shared" si="142"/>
        <v>0</v>
      </c>
      <c r="H568" s="59">
        <f t="shared" si="142"/>
        <v>0</v>
      </c>
      <c r="I568" s="60">
        <v>0</v>
      </c>
      <c r="J568" s="60">
        <v>0</v>
      </c>
      <c r="K568" s="60">
        <v>0</v>
      </c>
    </row>
    <row r="569" spans="1:11" ht="15.75" customHeight="1" x14ac:dyDescent="0.25">
      <c r="A569" s="203"/>
      <c r="B569" s="204" t="s">
        <v>26</v>
      </c>
      <c r="C569" s="205"/>
      <c r="D569" s="205"/>
      <c r="E569" s="205"/>
      <c r="F569" s="205"/>
      <c r="G569" s="205"/>
      <c r="H569" s="205"/>
      <c r="I569" s="205"/>
      <c r="J569" s="205"/>
      <c r="K569" s="206"/>
    </row>
    <row r="570" spans="1:11" ht="15.75" customHeight="1" x14ac:dyDescent="0.25">
      <c r="A570" s="203"/>
      <c r="B570" s="199" t="s">
        <v>175</v>
      </c>
      <c r="C570" s="61" t="s">
        <v>172</v>
      </c>
      <c r="D570" s="59">
        <f>D571+D572+D573+D574</f>
        <v>25</v>
      </c>
      <c r="E570" s="59">
        <f>E571+E572+E573+E574</f>
        <v>25</v>
      </c>
      <c r="F570" s="59">
        <f>F571+F572+F573+F574</f>
        <v>25</v>
      </c>
      <c r="G570" s="59">
        <f>G571+G572+G573+G574</f>
        <v>25</v>
      </c>
      <c r="H570" s="59">
        <f>H571+H572+H573+H574</f>
        <v>25</v>
      </c>
      <c r="I570" s="60">
        <f>H570/D570*100</f>
        <v>100</v>
      </c>
      <c r="J570" s="60">
        <f>G570/E570*100</f>
        <v>100</v>
      </c>
      <c r="K570" s="60">
        <f>G570/F570*100</f>
        <v>100</v>
      </c>
    </row>
    <row r="571" spans="1:11" ht="31.5" x14ac:dyDescent="0.25">
      <c r="A571" s="203"/>
      <c r="B571" s="199"/>
      <c r="C571" s="61" t="s">
        <v>19</v>
      </c>
      <c r="D571" s="59">
        <f>D576+D581</f>
        <v>25</v>
      </c>
      <c r="E571" s="59">
        <f>E576+E581</f>
        <v>25</v>
      </c>
      <c r="F571" s="59">
        <f>F576+F581</f>
        <v>25</v>
      </c>
      <c r="G571" s="59">
        <f>G576+G581</f>
        <v>25</v>
      </c>
      <c r="H571" s="59">
        <f>H576+H581</f>
        <v>25</v>
      </c>
      <c r="I571" s="60">
        <f t="shared" ref="I571:I581" si="143">H571/D571*100</f>
        <v>100</v>
      </c>
      <c r="J571" s="60">
        <f t="shared" ref="J571:J581" si="144">G571/E571*100</f>
        <v>100</v>
      </c>
      <c r="K571" s="60">
        <f t="shared" ref="K571:K581" si="145">G571/F571*100</f>
        <v>100</v>
      </c>
    </row>
    <row r="572" spans="1:11" ht="47.25" x14ac:dyDescent="0.25">
      <c r="A572" s="203"/>
      <c r="B572" s="199"/>
      <c r="C572" s="61" t="s">
        <v>21</v>
      </c>
      <c r="D572" s="59">
        <f t="shared" ref="D572:H574" si="146">D577+D582</f>
        <v>0</v>
      </c>
      <c r="E572" s="59">
        <f t="shared" si="146"/>
        <v>0</v>
      </c>
      <c r="F572" s="59">
        <f t="shared" si="146"/>
        <v>0</v>
      </c>
      <c r="G572" s="59">
        <f t="shared" si="146"/>
        <v>0</v>
      </c>
      <c r="H572" s="59">
        <f t="shared" si="146"/>
        <v>0</v>
      </c>
      <c r="I572" s="60">
        <v>0</v>
      </c>
      <c r="J572" s="60">
        <v>0</v>
      </c>
      <c r="K572" s="60">
        <v>0</v>
      </c>
    </row>
    <row r="573" spans="1:11" ht="47.25" x14ac:dyDescent="0.25">
      <c r="A573" s="203"/>
      <c r="B573" s="199"/>
      <c r="C573" s="61" t="s">
        <v>23</v>
      </c>
      <c r="D573" s="59">
        <f t="shared" si="146"/>
        <v>0</v>
      </c>
      <c r="E573" s="59">
        <f t="shared" si="146"/>
        <v>0</v>
      </c>
      <c r="F573" s="59">
        <f>F578+F583</f>
        <v>0</v>
      </c>
      <c r="G573" s="59">
        <f>G578+G583</f>
        <v>0</v>
      </c>
      <c r="H573" s="59">
        <f>H578+H583</f>
        <v>0</v>
      </c>
      <c r="I573" s="60">
        <v>0</v>
      </c>
      <c r="J573" s="60">
        <v>0</v>
      </c>
      <c r="K573" s="60">
        <v>0</v>
      </c>
    </row>
    <row r="574" spans="1:11" ht="47.25" x14ac:dyDescent="0.25">
      <c r="A574" s="203"/>
      <c r="B574" s="199"/>
      <c r="C574" s="61" t="s">
        <v>24</v>
      </c>
      <c r="D574" s="59">
        <f t="shared" si="146"/>
        <v>0</v>
      </c>
      <c r="E574" s="59">
        <f t="shared" si="146"/>
        <v>0</v>
      </c>
      <c r="F574" s="59">
        <f t="shared" si="146"/>
        <v>0</v>
      </c>
      <c r="G574" s="59">
        <f t="shared" si="146"/>
        <v>0</v>
      </c>
      <c r="H574" s="59">
        <f t="shared" si="146"/>
        <v>0</v>
      </c>
      <c r="I574" s="60">
        <v>0</v>
      </c>
      <c r="J574" s="60">
        <v>0</v>
      </c>
      <c r="K574" s="60">
        <v>0</v>
      </c>
    </row>
    <row r="575" spans="1:11" ht="15.75" customHeight="1" x14ac:dyDescent="0.25">
      <c r="A575" s="200" t="s">
        <v>282</v>
      </c>
      <c r="B575" s="199" t="s">
        <v>175</v>
      </c>
      <c r="C575" s="61" t="s">
        <v>172</v>
      </c>
      <c r="D575" s="59">
        <f>D576+D577+D578+D579</f>
        <v>10</v>
      </c>
      <c r="E575" s="59">
        <f>E576+E577+E578+E579</f>
        <v>10</v>
      </c>
      <c r="F575" s="59">
        <f>F576+F577+F578+F579</f>
        <v>10</v>
      </c>
      <c r="G575" s="59">
        <f>G576+G577+G578+G579</f>
        <v>10</v>
      </c>
      <c r="H575" s="59">
        <f>H576+H577+H578+H579</f>
        <v>10</v>
      </c>
      <c r="I575" s="60">
        <f t="shared" si="143"/>
        <v>100</v>
      </c>
      <c r="J575" s="60">
        <f t="shared" si="144"/>
        <v>100</v>
      </c>
      <c r="K575" s="60">
        <f t="shared" si="145"/>
        <v>100</v>
      </c>
    </row>
    <row r="576" spans="1:11" ht="31.5" x14ac:dyDescent="0.25">
      <c r="A576" s="201"/>
      <c r="B576" s="199"/>
      <c r="C576" s="61" t="s">
        <v>19</v>
      </c>
      <c r="D576" s="59">
        <v>10</v>
      </c>
      <c r="E576" s="59">
        <v>10</v>
      </c>
      <c r="F576" s="59">
        <v>10</v>
      </c>
      <c r="G576" s="59">
        <v>10</v>
      </c>
      <c r="H576" s="59">
        <v>10</v>
      </c>
      <c r="I576" s="60">
        <f t="shared" si="143"/>
        <v>100</v>
      </c>
      <c r="J576" s="60">
        <f t="shared" si="144"/>
        <v>100</v>
      </c>
      <c r="K576" s="60">
        <f t="shared" si="145"/>
        <v>100</v>
      </c>
    </row>
    <row r="577" spans="1:11" ht="47.25" x14ac:dyDescent="0.25">
      <c r="A577" s="201"/>
      <c r="B577" s="199"/>
      <c r="C577" s="61" t="s">
        <v>21</v>
      </c>
      <c r="D577" s="59">
        <v>0</v>
      </c>
      <c r="E577" s="59">
        <v>0</v>
      </c>
      <c r="F577" s="59">
        <v>0</v>
      </c>
      <c r="G577" s="59">
        <v>0</v>
      </c>
      <c r="H577" s="59">
        <v>0</v>
      </c>
      <c r="I577" s="60">
        <v>0</v>
      </c>
      <c r="J577" s="60">
        <v>0</v>
      </c>
      <c r="K577" s="60">
        <v>0</v>
      </c>
    </row>
    <row r="578" spans="1:11" ht="47.25" x14ac:dyDescent="0.25">
      <c r="A578" s="201"/>
      <c r="B578" s="199"/>
      <c r="C578" s="61" t="s">
        <v>23</v>
      </c>
      <c r="D578" s="59">
        <v>0</v>
      </c>
      <c r="E578" s="59">
        <v>0</v>
      </c>
      <c r="F578" s="59">
        <v>0</v>
      </c>
      <c r="G578" s="59">
        <v>0</v>
      </c>
      <c r="H578" s="59">
        <v>0</v>
      </c>
      <c r="I578" s="60">
        <v>0</v>
      </c>
      <c r="J578" s="60">
        <v>0</v>
      </c>
      <c r="K578" s="60">
        <v>0</v>
      </c>
    </row>
    <row r="579" spans="1:11" ht="47.25" x14ac:dyDescent="0.25">
      <c r="A579" s="202"/>
      <c r="B579" s="199"/>
      <c r="C579" s="61" t="s">
        <v>24</v>
      </c>
      <c r="D579" s="59">
        <v>0</v>
      </c>
      <c r="E579" s="59">
        <v>0</v>
      </c>
      <c r="F579" s="59">
        <v>0</v>
      </c>
      <c r="G579" s="59">
        <v>0</v>
      </c>
      <c r="H579" s="59">
        <v>0</v>
      </c>
      <c r="I579" s="60">
        <v>0</v>
      </c>
      <c r="J579" s="60">
        <v>0</v>
      </c>
      <c r="K579" s="60">
        <v>0</v>
      </c>
    </row>
    <row r="580" spans="1:11" ht="15.75" customHeight="1" x14ac:dyDescent="0.25">
      <c r="A580" s="200" t="s">
        <v>283</v>
      </c>
      <c r="B580" s="199" t="s">
        <v>175</v>
      </c>
      <c r="C580" s="61" t="s">
        <v>172</v>
      </c>
      <c r="D580" s="59">
        <f>D581+D582+D583+D584</f>
        <v>15</v>
      </c>
      <c r="E580" s="59">
        <f>E581+E582+E583+E584</f>
        <v>15</v>
      </c>
      <c r="F580" s="59">
        <f>F581+F582+F583+F584</f>
        <v>15</v>
      </c>
      <c r="G580" s="59">
        <f>G581+G582+G583+G584</f>
        <v>15</v>
      </c>
      <c r="H580" s="59">
        <f>H581+H582+H583+H584</f>
        <v>15</v>
      </c>
      <c r="I580" s="60">
        <f t="shared" si="143"/>
        <v>100</v>
      </c>
      <c r="J580" s="60">
        <f t="shared" si="144"/>
        <v>100</v>
      </c>
      <c r="K580" s="60">
        <f t="shared" si="145"/>
        <v>100</v>
      </c>
    </row>
    <row r="581" spans="1:11" ht="31.5" x14ac:dyDescent="0.25">
      <c r="A581" s="201"/>
      <c r="B581" s="199"/>
      <c r="C581" s="61" t="s">
        <v>19</v>
      </c>
      <c r="D581" s="59">
        <v>15</v>
      </c>
      <c r="E581" s="59">
        <v>15</v>
      </c>
      <c r="F581" s="59">
        <v>15</v>
      </c>
      <c r="G581" s="59">
        <v>15</v>
      </c>
      <c r="H581" s="59">
        <v>15</v>
      </c>
      <c r="I581" s="60">
        <f t="shared" si="143"/>
        <v>100</v>
      </c>
      <c r="J581" s="60">
        <f t="shared" si="144"/>
        <v>100</v>
      </c>
      <c r="K581" s="60">
        <f t="shared" si="145"/>
        <v>100</v>
      </c>
    </row>
    <row r="582" spans="1:11" ht="47.25" x14ac:dyDescent="0.25">
      <c r="A582" s="201"/>
      <c r="B582" s="199"/>
      <c r="C582" s="61" t="s">
        <v>21</v>
      </c>
      <c r="D582" s="59">
        <v>0</v>
      </c>
      <c r="E582" s="59">
        <v>0</v>
      </c>
      <c r="F582" s="59">
        <v>0</v>
      </c>
      <c r="G582" s="59">
        <v>0</v>
      </c>
      <c r="H582" s="59">
        <v>0</v>
      </c>
      <c r="I582" s="60">
        <v>0</v>
      </c>
      <c r="J582" s="60">
        <v>0</v>
      </c>
      <c r="K582" s="60">
        <v>0</v>
      </c>
    </row>
    <row r="583" spans="1:11" ht="47.25" x14ac:dyDescent="0.25">
      <c r="A583" s="201"/>
      <c r="B583" s="199"/>
      <c r="C583" s="61" t="s">
        <v>23</v>
      </c>
      <c r="D583" s="59">
        <v>0</v>
      </c>
      <c r="E583" s="59">
        <v>0</v>
      </c>
      <c r="F583" s="59">
        <v>0</v>
      </c>
      <c r="G583" s="59">
        <v>0</v>
      </c>
      <c r="H583" s="59">
        <v>0</v>
      </c>
      <c r="I583" s="60">
        <v>0</v>
      </c>
      <c r="J583" s="60">
        <v>0</v>
      </c>
      <c r="K583" s="60">
        <v>0</v>
      </c>
    </row>
    <row r="584" spans="1:11" ht="47.25" x14ac:dyDescent="0.25">
      <c r="A584" s="202"/>
      <c r="B584" s="199"/>
      <c r="C584" s="61" t="s">
        <v>24</v>
      </c>
      <c r="D584" s="59">
        <v>0</v>
      </c>
      <c r="E584" s="59">
        <v>0</v>
      </c>
      <c r="F584" s="59">
        <v>0</v>
      </c>
      <c r="G584" s="59">
        <v>0</v>
      </c>
      <c r="H584" s="59">
        <v>0</v>
      </c>
      <c r="I584" s="60">
        <v>0</v>
      </c>
      <c r="J584" s="60">
        <v>0</v>
      </c>
      <c r="K584" s="60">
        <v>0</v>
      </c>
    </row>
    <row r="585" spans="1:11" ht="15.75" customHeight="1" x14ac:dyDescent="0.25">
      <c r="A585" s="203" t="s">
        <v>284</v>
      </c>
      <c r="B585" s="199" t="s">
        <v>285</v>
      </c>
      <c r="C585" s="61" t="s">
        <v>172</v>
      </c>
      <c r="D585" s="59">
        <f>D586+D587+D588+D589</f>
        <v>0</v>
      </c>
      <c r="E585" s="59">
        <f>E586+E587+E588+E589</f>
        <v>0</v>
      </c>
      <c r="F585" s="59">
        <f>F586+F587+F588+F589</f>
        <v>0</v>
      </c>
      <c r="G585" s="59">
        <f>G586+G587+G588+G589</f>
        <v>0</v>
      </c>
      <c r="H585" s="59">
        <f>H586+H587+H588+H589</f>
        <v>0</v>
      </c>
      <c r="I585" s="60">
        <v>0</v>
      </c>
      <c r="J585" s="60">
        <v>0</v>
      </c>
      <c r="K585" s="60">
        <v>0</v>
      </c>
    </row>
    <row r="586" spans="1:11" ht="31.5" x14ac:dyDescent="0.25">
      <c r="A586" s="203"/>
      <c r="B586" s="199"/>
      <c r="C586" s="61" t="s">
        <v>19</v>
      </c>
      <c r="D586" s="59">
        <f>D592</f>
        <v>0</v>
      </c>
      <c r="E586" s="59">
        <f>E592</f>
        <v>0</v>
      </c>
      <c r="F586" s="59">
        <f>F592</f>
        <v>0</v>
      </c>
      <c r="G586" s="59">
        <f>G592</f>
        <v>0</v>
      </c>
      <c r="H586" s="59">
        <f>H592</f>
        <v>0</v>
      </c>
      <c r="I586" s="60">
        <v>0</v>
      </c>
      <c r="J586" s="60">
        <v>0</v>
      </c>
      <c r="K586" s="60">
        <v>0</v>
      </c>
    </row>
    <row r="587" spans="1:11" ht="47.25" x14ac:dyDescent="0.25">
      <c r="A587" s="203"/>
      <c r="B587" s="199"/>
      <c r="C587" s="61" t="s">
        <v>21</v>
      </c>
      <c r="D587" s="59">
        <f t="shared" ref="D587:H589" si="147">D593</f>
        <v>0</v>
      </c>
      <c r="E587" s="59">
        <f t="shared" si="147"/>
        <v>0</v>
      </c>
      <c r="F587" s="59">
        <f t="shared" si="147"/>
        <v>0</v>
      </c>
      <c r="G587" s="59">
        <f t="shared" si="147"/>
        <v>0</v>
      </c>
      <c r="H587" s="59">
        <f t="shared" si="147"/>
        <v>0</v>
      </c>
      <c r="I587" s="60">
        <v>0</v>
      </c>
      <c r="J587" s="60">
        <v>0</v>
      </c>
      <c r="K587" s="60">
        <v>0</v>
      </c>
    </row>
    <row r="588" spans="1:11" ht="47.25" x14ac:dyDescent="0.25">
      <c r="A588" s="203"/>
      <c r="B588" s="199"/>
      <c r="C588" s="61" t="s">
        <v>23</v>
      </c>
      <c r="D588" s="59">
        <f t="shared" si="147"/>
        <v>0</v>
      </c>
      <c r="E588" s="59">
        <f t="shared" si="147"/>
        <v>0</v>
      </c>
      <c r="F588" s="59">
        <f t="shared" si="147"/>
        <v>0</v>
      </c>
      <c r="G588" s="59">
        <f t="shared" si="147"/>
        <v>0</v>
      </c>
      <c r="H588" s="59">
        <f t="shared" si="147"/>
        <v>0</v>
      </c>
      <c r="I588" s="60">
        <v>0</v>
      </c>
      <c r="J588" s="60">
        <v>0</v>
      </c>
      <c r="K588" s="60">
        <v>0</v>
      </c>
    </row>
    <row r="589" spans="1:11" ht="47.25" x14ac:dyDescent="0.25">
      <c r="A589" s="203"/>
      <c r="B589" s="199"/>
      <c r="C589" s="61" t="s">
        <v>24</v>
      </c>
      <c r="D589" s="59">
        <f t="shared" si="147"/>
        <v>0</v>
      </c>
      <c r="E589" s="59">
        <f t="shared" si="147"/>
        <v>0</v>
      </c>
      <c r="F589" s="59">
        <f t="shared" si="147"/>
        <v>0</v>
      </c>
      <c r="G589" s="59">
        <f t="shared" si="147"/>
        <v>0</v>
      </c>
      <c r="H589" s="59">
        <f t="shared" si="147"/>
        <v>0</v>
      </c>
      <c r="I589" s="60">
        <v>0</v>
      </c>
      <c r="J589" s="60">
        <v>0</v>
      </c>
      <c r="K589" s="60">
        <v>0</v>
      </c>
    </row>
    <row r="590" spans="1:11" ht="15.75" customHeight="1" x14ac:dyDescent="0.25">
      <c r="A590" s="203"/>
      <c r="B590" s="204" t="s">
        <v>26</v>
      </c>
      <c r="C590" s="205"/>
      <c r="D590" s="205"/>
      <c r="E590" s="205"/>
      <c r="F590" s="205"/>
      <c r="G590" s="205"/>
      <c r="H590" s="205"/>
      <c r="I590" s="205"/>
      <c r="J590" s="205"/>
      <c r="K590" s="206"/>
    </row>
    <row r="591" spans="1:11" ht="15.75" customHeight="1" x14ac:dyDescent="0.25">
      <c r="A591" s="203"/>
      <c r="B591" s="199" t="s">
        <v>175</v>
      </c>
      <c r="C591" s="61" t="s">
        <v>172</v>
      </c>
      <c r="D591" s="59">
        <f>D592+D593+D594+D595</f>
        <v>0</v>
      </c>
      <c r="E591" s="59">
        <f>E592+E593+E594+E595</f>
        <v>0</v>
      </c>
      <c r="F591" s="59">
        <f>F592+F593+F594+F595</f>
        <v>0</v>
      </c>
      <c r="G591" s="59">
        <f>G592+G593+G594+G595</f>
        <v>0</v>
      </c>
      <c r="H591" s="59">
        <f>H592+H593+H594+H595</f>
        <v>0</v>
      </c>
      <c r="I591" s="59">
        <v>0</v>
      </c>
      <c r="J591" s="59">
        <v>0</v>
      </c>
      <c r="K591" s="59">
        <v>0</v>
      </c>
    </row>
    <row r="592" spans="1:11" ht="31.5" x14ac:dyDescent="0.25">
      <c r="A592" s="203"/>
      <c r="B592" s="199"/>
      <c r="C592" s="61" t="s">
        <v>19</v>
      </c>
      <c r="D592" s="59">
        <f>D597</f>
        <v>0</v>
      </c>
      <c r="E592" s="59">
        <f>E597</f>
        <v>0</v>
      </c>
      <c r="F592" s="59">
        <f>F597</f>
        <v>0</v>
      </c>
      <c r="G592" s="59">
        <f>G597</f>
        <v>0</v>
      </c>
      <c r="H592" s="59">
        <f>H597</f>
        <v>0</v>
      </c>
      <c r="I592" s="59">
        <v>0</v>
      </c>
      <c r="J592" s="59">
        <v>0</v>
      </c>
      <c r="K592" s="59">
        <v>0</v>
      </c>
    </row>
    <row r="593" spans="1:11" ht="47.25" x14ac:dyDescent="0.25">
      <c r="A593" s="203"/>
      <c r="B593" s="199"/>
      <c r="C593" s="61" t="s">
        <v>21</v>
      </c>
      <c r="D593" s="59">
        <v>0</v>
      </c>
      <c r="E593" s="59">
        <v>0</v>
      </c>
      <c r="F593" s="59">
        <v>0</v>
      </c>
      <c r="G593" s="59">
        <v>0</v>
      </c>
      <c r="H593" s="59">
        <v>0</v>
      </c>
      <c r="I593" s="59">
        <v>0</v>
      </c>
      <c r="J593" s="59">
        <v>0</v>
      </c>
      <c r="K593" s="59">
        <v>0</v>
      </c>
    </row>
    <row r="594" spans="1:11" ht="47.25" x14ac:dyDescent="0.25">
      <c r="A594" s="203"/>
      <c r="B594" s="199"/>
      <c r="C594" s="61" t="s">
        <v>23</v>
      </c>
      <c r="D594" s="59">
        <v>0</v>
      </c>
      <c r="E594" s="59">
        <v>0</v>
      </c>
      <c r="F594" s="59">
        <v>0</v>
      </c>
      <c r="G594" s="59">
        <v>0</v>
      </c>
      <c r="H594" s="59">
        <v>0</v>
      </c>
      <c r="I594" s="59">
        <v>0</v>
      </c>
      <c r="J594" s="59">
        <v>0</v>
      </c>
      <c r="K594" s="59">
        <v>0</v>
      </c>
    </row>
    <row r="595" spans="1:11" ht="47.25" x14ac:dyDescent="0.25">
      <c r="A595" s="203"/>
      <c r="B595" s="199"/>
      <c r="C595" s="61" t="s">
        <v>24</v>
      </c>
      <c r="D595" s="59">
        <v>0</v>
      </c>
      <c r="E595" s="59">
        <v>0</v>
      </c>
      <c r="F595" s="59">
        <v>0</v>
      </c>
      <c r="G595" s="59">
        <v>0</v>
      </c>
      <c r="H595" s="59">
        <v>0</v>
      </c>
      <c r="I595" s="59">
        <v>0</v>
      </c>
      <c r="J595" s="59">
        <v>0</v>
      </c>
      <c r="K595" s="59">
        <v>0</v>
      </c>
    </row>
    <row r="596" spans="1:11" ht="15.75" customHeight="1" x14ac:dyDescent="0.25">
      <c r="A596" s="196" t="s">
        <v>286</v>
      </c>
      <c r="B596" s="199" t="s">
        <v>175</v>
      </c>
      <c r="C596" s="61" t="s">
        <v>172</v>
      </c>
      <c r="D596" s="59">
        <f>D597+D598+D599+D600</f>
        <v>0</v>
      </c>
      <c r="E596" s="59">
        <f>E597+E598+E599+E600</f>
        <v>0</v>
      </c>
      <c r="F596" s="59">
        <f>F597+F598+F599+F600</f>
        <v>0</v>
      </c>
      <c r="G596" s="59">
        <f>G597+G598+G599+G600</f>
        <v>0</v>
      </c>
      <c r="H596" s="59">
        <f>H597+H598+H599+H600</f>
        <v>0</v>
      </c>
      <c r="I596" s="59">
        <v>0</v>
      </c>
      <c r="J596" s="59">
        <v>0</v>
      </c>
      <c r="K596" s="59">
        <v>0</v>
      </c>
    </row>
    <row r="597" spans="1:11" ht="31.5" x14ac:dyDescent="0.25">
      <c r="A597" s="197"/>
      <c r="B597" s="199"/>
      <c r="C597" s="61" t="s">
        <v>19</v>
      </c>
      <c r="D597" s="59">
        <v>0</v>
      </c>
      <c r="E597" s="59">
        <v>0</v>
      </c>
      <c r="F597" s="59">
        <f>100-100</f>
        <v>0</v>
      </c>
      <c r="G597" s="59">
        <v>0</v>
      </c>
      <c r="H597" s="59">
        <v>0</v>
      </c>
      <c r="I597" s="59">
        <v>0</v>
      </c>
      <c r="J597" s="59">
        <v>0</v>
      </c>
      <c r="K597" s="59">
        <v>0</v>
      </c>
    </row>
    <row r="598" spans="1:11" ht="47.25" x14ac:dyDescent="0.25">
      <c r="A598" s="197"/>
      <c r="B598" s="199"/>
      <c r="C598" s="61" t="s">
        <v>21</v>
      </c>
      <c r="D598" s="59">
        <v>0</v>
      </c>
      <c r="E598" s="59">
        <v>0</v>
      </c>
      <c r="F598" s="59">
        <v>0</v>
      </c>
      <c r="G598" s="59">
        <v>0</v>
      </c>
      <c r="H598" s="59">
        <v>0</v>
      </c>
      <c r="I598" s="59">
        <v>0</v>
      </c>
      <c r="J598" s="59">
        <v>0</v>
      </c>
      <c r="K598" s="59">
        <v>0</v>
      </c>
    </row>
    <row r="599" spans="1:11" ht="47.25" x14ac:dyDescent="0.25">
      <c r="A599" s="197"/>
      <c r="B599" s="199"/>
      <c r="C599" s="61" t="s">
        <v>23</v>
      </c>
      <c r="D599" s="59">
        <v>0</v>
      </c>
      <c r="E599" s="59">
        <v>0</v>
      </c>
      <c r="F599" s="59">
        <v>0</v>
      </c>
      <c r="G599" s="59">
        <v>0</v>
      </c>
      <c r="H599" s="59">
        <v>0</v>
      </c>
      <c r="I599" s="59">
        <v>0</v>
      </c>
      <c r="J599" s="59">
        <v>0</v>
      </c>
      <c r="K599" s="59">
        <v>0</v>
      </c>
    </row>
    <row r="600" spans="1:11" ht="47.25" x14ac:dyDescent="0.25">
      <c r="A600" s="198"/>
      <c r="B600" s="199"/>
      <c r="C600" s="61" t="s">
        <v>24</v>
      </c>
      <c r="D600" s="59">
        <v>0</v>
      </c>
      <c r="E600" s="59">
        <v>0</v>
      </c>
      <c r="F600" s="59">
        <v>0</v>
      </c>
      <c r="G600" s="59">
        <v>0</v>
      </c>
      <c r="H600" s="59">
        <v>0</v>
      </c>
      <c r="I600" s="59">
        <v>0</v>
      </c>
      <c r="J600" s="59">
        <v>0</v>
      </c>
      <c r="K600" s="59">
        <v>0</v>
      </c>
    </row>
  </sheetData>
  <mergeCells count="209"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9:A38"/>
    <mergeCell ref="B9:B15"/>
    <mergeCell ref="B16:F16"/>
    <mergeCell ref="B17:B21"/>
    <mergeCell ref="B22:B28"/>
    <mergeCell ref="B29:B33"/>
    <mergeCell ref="B34:B38"/>
    <mergeCell ref="A69:F69"/>
    <mergeCell ref="A70:A90"/>
    <mergeCell ref="B70:B74"/>
    <mergeCell ref="B75:K75"/>
    <mergeCell ref="B76:B80"/>
    <mergeCell ref="B81:B85"/>
    <mergeCell ref="B86:B90"/>
    <mergeCell ref="A39:A68"/>
    <mergeCell ref="B39:B45"/>
    <mergeCell ref="B46:K46"/>
    <mergeCell ref="B47:B51"/>
    <mergeCell ref="B52:B58"/>
    <mergeCell ref="B59:B63"/>
    <mergeCell ref="B64:B68"/>
    <mergeCell ref="A106:A110"/>
    <mergeCell ref="B106:B110"/>
    <mergeCell ref="A111:A115"/>
    <mergeCell ref="B111:B115"/>
    <mergeCell ref="A116:A120"/>
    <mergeCell ref="B116:B120"/>
    <mergeCell ref="A91:A95"/>
    <mergeCell ref="B91:B95"/>
    <mergeCell ref="A96:A100"/>
    <mergeCell ref="B96:B100"/>
    <mergeCell ref="A101:A105"/>
    <mergeCell ref="B101:B105"/>
    <mergeCell ref="A147:A151"/>
    <mergeCell ref="B147:B151"/>
    <mergeCell ref="A152:A156"/>
    <mergeCell ref="B152:B156"/>
    <mergeCell ref="A157:A161"/>
    <mergeCell ref="B157:B161"/>
    <mergeCell ref="A121:A146"/>
    <mergeCell ref="B121:B125"/>
    <mergeCell ref="B126:K126"/>
    <mergeCell ref="B127:B131"/>
    <mergeCell ref="B132:B136"/>
    <mergeCell ref="B137:B141"/>
    <mergeCell ref="B142:B146"/>
    <mergeCell ref="A177:A181"/>
    <mergeCell ref="B177:B181"/>
    <mergeCell ref="A182:A186"/>
    <mergeCell ref="B182:B186"/>
    <mergeCell ref="A187:A201"/>
    <mergeCell ref="B187:B191"/>
    <mergeCell ref="B192:B196"/>
    <mergeCell ref="B197:B201"/>
    <mergeCell ref="A162:A166"/>
    <mergeCell ref="B162:B166"/>
    <mergeCell ref="A167:A171"/>
    <mergeCell ref="B167:B171"/>
    <mergeCell ref="A172:A176"/>
    <mergeCell ref="B172:B176"/>
    <mergeCell ref="A217:A242"/>
    <mergeCell ref="B217:B221"/>
    <mergeCell ref="B222:K222"/>
    <mergeCell ref="B223:B227"/>
    <mergeCell ref="B228:B232"/>
    <mergeCell ref="B233:B237"/>
    <mergeCell ref="B238:B242"/>
    <mergeCell ref="A202:A206"/>
    <mergeCell ref="B202:B206"/>
    <mergeCell ref="A207:A211"/>
    <mergeCell ref="B207:B211"/>
    <mergeCell ref="A212:A216"/>
    <mergeCell ref="B212:B216"/>
    <mergeCell ref="A258:A262"/>
    <mergeCell ref="B258:B262"/>
    <mergeCell ref="A263:A267"/>
    <mergeCell ref="B263:B267"/>
    <mergeCell ref="A268:A272"/>
    <mergeCell ref="B268:B272"/>
    <mergeCell ref="A243:A247"/>
    <mergeCell ref="B243:B247"/>
    <mergeCell ref="A248:A252"/>
    <mergeCell ref="B248:B252"/>
    <mergeCell ref="A253:A257"/>
    <mergeCell ref="B253:B257"/>
    <mergeCell ref="A288:A292"/>
    <mergeCell ref="B288:B292"/>
    <mergeCell ref="A293:A297"/>
    <mergeCell ref="B293:B297"/>
    <mergeCell ref="A298:A302"/>
    <mergeCell ref="B298:B302"/>
    <mergeCell ref="A273:A277"/>
    <mergeCell ref="B273:B277"/>
    <mergeCell ref="A278:A282"/>
    <mergeCell ref="B278:B282"/>
    <mergeCell ref="A283:A287"/>
    <mergeCell ref="B283:B287"/>
    <mergeCell ref="A324:A328"/>
    <mergeCell ref="B324:B328"/>
    <mergeCell ref="A329:A333"/>
    <mergeCell ref="B329:B333"/>
    <mergeCell ref="A334:A338"/>
    <mergeCell ref="B334:B338"/>
    <mergeCell ref="A303:A323"/>
    <mergeCell ref="B303:B307"/>
    <mergeCell ref="B308:K308"/>
    <mergeCell ref="B309:B313"/>
    <mergeCell ref="B314:B318"/>
    <mergeCell ref="B319:B323"/>
    <mergeCell ref="A365:A369"/>
    <mergeCell ref="B365:B369"/>
    <mergeCell ref="A370:A374"/>
    <mergeCell ref="B370:B374"/>
    <mergeCell ref="A375:A379"/>
    <mergeCell ref="B375:B379"/>
    <mergeCell ref="A339:A343"/>
    <mergeCell ref="B339:B343"/>
    <mergeCell ref="A344:A364"/>
    <mergeCell ref="B344:B348"/>
    <mergeCell ref="B349:F349"/>
    <mergeCell ref="B350:B354"/>
    <mergeCell ref="B355:B359"/>
    <mergeCell ref="B360:B364"/>
    <mergeCell ref="A406:A410"/>
    <mergeCell ref="B406:B410"/>
    <mergeCell ref="A411:A417"/>
    <mergeCell ref="B411:B417"/>
    <mergeCell ref="A418:A424"/>
    <mergeCell ref="B418:B424"/>
    <mergeCell ref="A380:A400"/>
    <mergeCell ref="B380:B386"/>
    <mergeCell ref="B387:B393"/>
    <mergeCell ref="B394:B400"/>
    <mergeCell ref="A401:A405"/>
    <mergeCell ref="B401:B405"/>
    <mergeCell ref="A458:A483"/>
    <mergeCell ref="B458:B462"/>
    <mergeCell ref="B463:F463"/>
    <mergeCell ref="B464:B468"/>
    <mergeCell ref="B469:B473"/>
    <mergeCell ref="B474:B478"/>
    <mergeCell ref="B479:B483"/>
    <mergeCell ref="A425:A431"/>
    <mergeCell ref="B425:B431"/>
    <mergeCell ref="A432:A457"/>
    <mergeCell ref="B432:B436"/>
    <mergeCell ref="B437:F437"/>
    <mergeCell ref="B438:B442"/>
    <mergeCell ref="B443:B447"/>
    <mergeCell ref="B448:B452"/>
    <mergeCell ref="B453:B457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74"/>
    <mergeCell ref="B564:B568"/>
    <mergeCell ref="B569:K569"/>
    <mergeCell ref="B570:B574"/>
    <mergeCell ref="A544:A548"/>
    <mergeCell ref="B544:B548"/>
    <mergeCell ref="A549:A553"/>
    <mergeCell ref="B549:B553"/>
    <mergeCell ref="A554:A558"/>
    <mergeCell ref="B554:B558"/>
    <mergeCell ref="A596:A600"/>
    <mergeCell ref="B596:B600"/>
    <mergeCell ref="A575:A579"/>
    <mergeCell ref="B575:B579"/>
    <mergeCell ref="A580:A584"/>
    <mergeCell ref="B580:B584"/>
    <mergeCell ref="A585:A595"/>
    <mergeCell ref="B585:B589"/>
    <mergeCell ref="B590:K590"/>
    <mergeCell ref="B591:B5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J5" sqref="J5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66" t="s">
        <v>287</v>
      </c>
      <c r="B1" s="67"/>
      <c r="C1" s="67"/>
      <c r="D1" s="67"/>
      <c r="E1" s="67"/>
      <c r="F1" s="67"/>
      <c r="G1" s="250" t="s">
        <v>288</v>
      </c>
      <c r="H1" s="250"/>
    </row>
    <row r="2" spans="1:10" ht="78.75" customHeight="1" x14ac:dyDescent="0.25">
      <c r="A2" s="251" t="s">
        <v>289</v>
      </c>
      <c r="B2" s="252"/>
      <c r="C2" s="252"/>
      <c r="D2" s="252"/>
      <c r="E2" s="252"/>
      <c r="F2" s="252"/>
      <c r="G2" s="252"/>
      <c r="H2" s="252"/>
    </row>
    <row r="3" spans="1:10" x14ac:dyDescent="0.25">
      <c r="A3" s="253" t="s">
        <v>290</v>
      </c>
      <c r="B3" s="254" t="s">
        <v>291</v>
      </c>
      <c r="C3" s="254"/>
      <c r="D3" s="255" t="s">
        <v>292</v>
      </c>
      <c r="E3" s="253" t="s">
        <v>293</v>
      </c>
      <c r="F3" s="253"/>
      <c r="G3" s="253"/>
      <c r="H3" s="253"/>
    </row>
    <row r="4" spans="1:10" x14ac:dyDescent="0.25">
      <c r="A4" s="253"/>
      <c r="B4" s="255" t="s">
        <v>294</v>
      </c>
      <c r="C4" s="256" t="s">
        <v>295</v>
      </c>
      <c r="D4" s="255"/>
      <c r="E4" s="255" t="s">
        <v>296</v>
      </c>
      <c r="F4" s="255"/>
      <c r="G4" s="256" t="s">
        <v>295</v>
      </c>
      <c r="H4" s="256"/>
    </row>
    <row r="5" spans="1:10" ht="45" x14ac:dyDescent="0.25">
      <c r="A5" s="253"/>
      <c r="B5" s="255"/>
      <c r="C5" s="256"/>
      <c r="D5" s="255"/>
      <c r="E5" s="68" t="s">
        <v>172</v>
      </c>
      <c r="F5" s="68" t="s">
        <v>297</v>
      </c>
      <c r="G5" s="69" t="s">
        <v>172</v>
      </c>
      <c r="H5" s="68" t="s">
        <v>297</v>
      </c>
    </row>
    <row r="6" spans="1:10" x14ac:dyDescent="0.25">
      <c r="A6" s="247" t="s">
        <v>298</v>
      </c>
      <c r="B6" s="248"/>
      <c r="C6" s="248"/>
      <c r="D6" s="248"/>
      <c r="E6" s="248"/>
      <c r="F6" s="248"/>
      <c r="G6" s="248"/>
      <c r="H6" s="249"/>
    </row>
    <row r="7" spans="1:10" x14ac:dyDescent="0.25">
      <c r="A7" s="70" t="s">
        <v>299</v>
      </c>
      <c r="B7" s="241" t="s">
        <v>300</v>
      </c>
      <c r="C7" s="242"/>
      <c r="D7" s="242"/>
      <c r="E7" s="242"/>
      <c r="F7" s="242"/>
      <c r="G7" s="242"/>
      <c r="H7" s="243"/>
    </row>
    <row r="8" spans="1:10" ht="45" x14ac:dyDescent="0.25">
      <c r="A8" s="71" t="s">
        <v>301</v>
      </c>
      <c r="B8" s="244" t="s">
        <v>302</v>
      </c>
      <c r="C8" s="245"/>
      <c r="D8" s="245"/>
      <c r="E8" s="245"/>
      <c r="F8" s="245"/>
      <c r="G8" s="246"/>
      <c r="H8" s="72"/>
    </row>
    <row r="9" spans="1:10" ht="60" x14ac:dyDescent="0.25">
      <c r="A9" s="71" t="s">
        <v>303</v>
      </c>
      <c r="B9" s="72">
        <f>B11</f>
        <v>8134</v>
      </c>
      <c r="C9" s="72">
        <f>C11</f>
        <v>8134</v>
      </c>
      <c r="D9" s="72"/>
      <c r="E9" s="73">
        <f>E11</f>
        <v>434570.3</v>
      </c>
      <c r="F9" s="73">
        <f>F11</f>
        <v>434570.3</v>
      </c>
      <c r="G9" s="73">
        <f>G11</f>
        <v>434570.3</v>
      </c>
      <c r="H9" s="73">
        <f>H11</f>
        <v>434570.3</v>
      </c>
      <c r="I9" s="74"/>
    </row>
    <row r="10" spans="1:10" x14ac:dyDescent="0.25">
      <c r="A10" s="71" t="s">
        <v>304</v>
      </c>
      <c r="B10" s="72"/>
      <c r="C10" s="72"/>
      <c r="D10" s="72"/>
      <c r="E10" s="73"/>
      <c r="F10" s="73"/>
      <c r="G10" s="73"/>
      <c r="H10" s="73"/>
    </row>
    <row r="11" spans="1:10" ht="60" x14ac:dyDescent="0.25">
      <c r="A11" s="71" t="s">
        <v>305</v>
      </c>
      <c r="B11" s="72">
        <v>8134</v>
      </c>
      <c r="C11" s="72">
        <v>8134</v>
      </c>
      <c r="D11" s="72"/>
      <c r="E11" s="73">
        <v>434570.3</v>
      </c>
      <c r="F11" s="73">
        <v>434570.3</v>
      </c>
      <c r="G11" s="73">
        <v>434570.3</v>
      </c>
      <c r="H11" s="73">
        <v>434570.3</v>
      </c>
    </row>
    <row r="12" spans="1:10" ht="30" x14ac:dyDescent="0.25">
      <c r="A12" s="70" t="s">
        <v>306</v>
      </c>
      <c r="B12" s="241" t="s">
        <v>307</v>
      </c>
      <c r="C12" s="242"/>
      <c r="D12" s="242"/>
      <c r="E12" s="242"/>
      <c r="F12" s="242"/>
      <c r="G12" s="242"/>
      <c r="H12" s="243"/>
    </row>
    <row r="13" spans="1:10" ht="45" x14ac:dyDescent="0.25">
      <c r="A13" s="71" t="s">
        <v>308</v>
      </c>
      <c r="B13" s="244" t="s">
        <v>302</v>
      </c>
      <c r="C13" s="245"/>
      <c r="D13" s="245"/>
      <c r="E13" s="245"/>
      <c r="F13" s="245"/>
      <c r="G13" s="246"/>
      <c r="H13" s="72"/>
    </row>
    <row r="14" spans="1:10" ht="60" x14ac:dyDescent="0.25">
      <c r="A14" s="71" t="s">
        <v>303</v>
      </c>
      <c r="B14" s="75">
        <f>B17</f>
        <v>1255</v>
      </c>
      <c r="C14" s="75">
        <f>C17</f>
        <v>1255</v>
      </c>
      <c r="D14" s="76"/>
      <c r="E14" s="76">
        <f>E17</f>
        <v>61818.1</v>
      </c>
      <c r="F14" s="76">
        <f t="shared" ref="F14:H14" si="0">F17</f>
        <v>61818.1</v>
      </c>
      <c r="G14" s="76">
        <f t="shared" si="0"/>
        <v>61817.9</v>
      </c>
      <c r="H14" s="76">
        <f t="shared" si="0"/>
        <v>61817.9</v>
      </c>
      <c r="I14" s="77"/>
      <c r="J14" s="78"/>
    </row>
    <row r="15" spans="1:10" x14ac:dyDescent="0.25">
      <c r="A15" s="71"/>
      <c r="B15" s="75"/>
      <c r="C15" s="75"/>
      <c r="D15" s="76"/>
      <c r="E15" s="76"/>
      <c r="F15" s="76"/>
      <c r="G15" s="76"/>
      <c r="H15" s="76"/>
      <c r="I15" s="77"/>
      <c r="J15" s="78"/>
    </row>
    <row r="16" spans="1:10" x14ac:dyDescent="0.25">
      <c r="A16" s="71" t="s">
        <v>304</v>
      </c>
      <c r="B16" s="75"/>
      <c r="C16" s="75"/>
      <c r="D16" s="72"/>
      <c r="E16" s="72"/>
      <c r="F16" s="72"/>
      <c r="G16" s="73"/>
      <c r="H16" s="73"/>
    </row>
    <row r="17" spans="1:10" ht="60" x14ac:dyDescent="0.25">
      <c r="A17" s="71" t="s">
        <v>305</v>
      </c>
      <c r="B17" s="75">
        <v>1255</v>
      </c>
      <c r="C17" s="75">
        <v>1255</v>
      </c>
      <c r="D17" s="76"/>
      <c r="E17" s="76">
        <v>61818.1</v>
      </c>
      <c r="F17" s="76">
        <v>61818.1</v>
      </c>
      <c r="G17" s="76">
        <v>61817.9</v>
      </c>
      <c r="H17" s="76">
        <v>61817.9</v>
      </c>
    </row>
    <row r="18" spans="1:10" ht="30" x14ac:dyDescent="0.25">
      <c r="A18" s="70" t="s">
        <v>306</v>
      </c>
      <c r="B18" s="241" t="s">
        <v>309</v>
      </c>
      <c r="C18" s="242"/>
      <c r="D18" s="242"/>
      <c r="E18" s="242"/>
      <c r="F18" s="242"/>
      <c r="G18" s="242"/>
      <c r="H18" s="243"/>
    </row>
    <row r="19" spans="1:10" ht="45" x14ac:dyDescent="0.25">
      <c r="A19" s="71" t="s">
        <v>301</v>
      </c>
      <c r="B19" s="244" t="s">
        <v>302</v>
      </c>
      <c r="C19" s="245"/>
      <c r="D19" s="245"/>
      <c r="E19" s="245"/>
      <c r="F19" s="245"/>
      <c r="G19" s="246"/>
      <c r="H19" s="72"/>
    </row>
    <row r="20" spans="1:10" ht="60" x14ac:dyDescent="0.25">
      <c r="A20" s="79" t="s">
        <v>303</v>
      </c>
      <c r="B20" s="80">
        <f>B22</f>
        <v>16</v>
      </c>
      <c r="C20" s="80">
        <f>C22</f>
        <v>16</v>
      </c>
      <c r="D20" s="80"/>
      <c r="E20" s="80">
        <f>E22</f>
        <v>6478.5</v>
      </c>
      <c r="F20" s="80">
        <f t="shared" ref="F20:H20" si="1">F22</f>
        <v>6478.5</v>
      </c>
      <c r="G20" s="80">
        <f t="shared" si="1"/>
        <v>6478.5</v>
      </c>
      <c r="H20" s="80">
        <f t="shared" si="1"/>
        <v>6478.5</v>
      </c>
      <c r="I20" s="81"/>
    </row>
    <row r="21" spans="1:10" x14ac:dyDescent="0.25">
      <c r="A21" s="71" t="s">
        <v>304</v>
      </c>
      <c r="B21" s="72"/>
      <c r="C21" s="72"/>
      <c r="D21" s="72"/>
      <c r="E21" s="72"/>
      <c r="F21" s="72"/>
      <c r="G21" s="72"/>
      <c r="H21" s="72"/>
    </row>
    <row r="22" spans="1:10" ht="60" x14ac:dyDescent="0.25">
      <c r="A22" s="71" t="s">
        <v>305</v>
      </c>
      <c r="B22" s="72">
        <v>16</v>
      </c>
      <c r="C22" s="72">
        <v>16</v>
      </c>
      <c r="D22" s="72"/>
      <c r="E22" s="72">
        <v>6478.5</v>
      </c>
      <c r="F22" s="72">
        <v>6478.5</v>
      </c>
      <c r="G22" s="72">
        <v>6478.5</v>
      </c>
      <c r="H22" s="72">
        <v>6478.5</v>
      </c>
    </row>
    <row r="23" spans="1:10" ht="30" x14ac:dyDescent="0.25">
      <c r="A23" s="70" t="s">
        <v>306</v>
      </c>
      <c r="B23" s="241" t="s">
        <v>310</v>
      </c>
      <c r="C23" s="242"/>
      <c r="D23" s="242"/>
      <c r="E23" s="242"/>
      <c r="F23" s="242"/>
      <c r="G23" s="242"/>
      <c r="H23" s="243"/>
    </row>
    <row r="24" spans="1:10" ht="45" x14ac:dyDescent="0.25">
      <c r="A24" s="71" t="s">
        <v>301</v>
      </c>
      <c r="B24" s="244" t="s">
        <v>302</v>
      </c>
      <c r="C24" s="245"/>
      <c r="D24" s="245"/>
      <c r="E24" s="245"/>
      <c r="F24" s="245"/>
      <c r="G24" s="246"/>
      <c r="H24" s="72"/>
    </row>
    <row r="25" spans="1:10" ht="60" x14ac:dyDescent="0.25">
      <c r="A25" s="71" t="s">
        <v>303</v>
      </c>
      <c r="B25" s="72">
        <f>B27</f>
        <v>3</v>
      </c>
      <c r="C25" s="72">
        <f>C27</f>
        <v>3</v>
      </c>
      <c r="D25" s="72"/>
      <c r="E25" s="73">
        <f>E27</f>
        <v>2415.8000000000002</v>
      </c>
      <c r="F25" s="73">
        <f t="shared" ref="F25:H25" si="2">F27</f>
        <v>2415.8000000000002</v>
      </c>
      <c r="G25" s="73">
        <f t="shared" si="2"/>
        <v>2415.8000000000002</v>
      </c>
      <c r="H25" s="73">
        <f t="shared" si="2"/>
        <v>2415.8000000000002</v>
      </c>
      <c r="I25" s="81"/>
    </row>
    <row r="26" spans="1:10" x14ac:dyDescent="0.25">
      <c r="A26" s="71" t="s">
        <v>304</v>
      </c>
      <c r="B26" s="72"/>
      <c r="C26" s="72"/>
      <c r="D26" s="72"/>
      <c r="E26" s="73"/>
      <c r="F26" s="73"/>
      <c r="G26" s="73"/>
      <c r="H26" s="73"/>
    </row>
    <row r="27" spans="1:10" ht="60" x14ac:dyDescent="0.25">
      <c r="A27" s="71" t="s">
        <v>305</v>
      </c>
      <c r="B27" s="72">
        <v>3</v>
      </c>
      <c r="C27" s="72">
        <v>3</v>
      </c>
      <c r="D27" s="72"/>
      <c r="E27" s="73">
        <v>2415.8000000000002</v>
      </c>
      <c r="F27" s="73">
        <v>2415.8000000000002</v>
      </c>
      <c r="G27" s="73">
        <v>2415.8000000000002</v>
      </c>
      <c r="H27" s="73">
        <v>2415.8000000000002</v>
      </c>
    </row>
    <row r="28" spans="1:10" ht="30" x14ac:dyDescent="0.25">
      <c r="A28" s="70" t="s">
        <v>306</v>
      </c>
      <c r="B28" s="241" t="s">
        <v>311</v>
      </c>
      <c r="C28" s="242"/>
      <c r="D28" s="242"/>
      <c r="E28" s="242"/>
      <c r="F28" s="242"/>
      <c r="G28" s="242"/>
      <c r="H28" s="243"/>
    </row>
    <row r="29" spans="1:10" ht="45" x14ac:dyDescent="0.25">
      <c r="A29" s="71" t="s">
        <v>301</v>
      </c>
      <c r="B29" s="244" t="s">
        <v>302</v>
      </c>
      <c r="C29" s="245"/>
      <c r="D29" s="245"/>
      <c r="E29" s="245"/>
      <c r="F29" s="245"/>
      <c r="G29" s="246"/>
      <c r="H29" s="72"/>
    </row>
    <row r="30" spans="1:10" ht="60" x14ac:dyDescent="0.25">
      <c r="A30" s="71" t="s">
        <v>303</v>
      </c>
      <c r="B30" s="72">
        <f>B32</f>
        <v>44</v>
      </c>
      <c r="C30" s="72">
        <f>C32</f>
        <v>44</v>
      </c>
      <c r="D30" s="72"/>
      <c r="E30" s="73">
        <f>E32</f>
        <v>2945</v>
      </c>
      <c r="F30" s="73">
        <f t="shared" ref="F30:H30" si="3">F32</f>
        <v>2945</v>
      </c>
      <c r="G30" s="73">
        <f t="shared" si="3"/>
        <v>2945</v>
      </c>
      <c r="H30" s="73">
        <f t="shared" si="3"/>
        <v>2945</v>
      </c>
      <c r="I30" s="81"/>
      <c r="J30" s="78"/>
    </row>
    <row r="31" spans="1:10" x14ac:dyDescent="0.25">
      <c r="A31" s="71" t="s">
        <v>304</v>
      </c>
      <c r="B31" s="72"/>
      <c r="C31" s="72"/>
      <c r="D31" s="72"/>
      <c r="E31" s="73"/>
      <c r="F31" s="73"/>
      <c r="G31" s="73"/>
      <c r="H31" s="73"/>
    </row>
    <row r="32" spans="1:10" ht="60" x14ac:dyDescent="0.25">
      <c r="A32" s="71" t="s">
        <v>305</v>
      </c>
      <c r="B32" s="72">
        <v>44</v>
      </c>
      <c r="C32" s="72">
        <v>44</v>
      </c>
      <c r="D32" s="72"/>
      <c r="E32" s="73">
        <v>2945</v>
      </c>
      <c r="F32" s="73">
        <v>2945</v>
      </c>
      <c r="G32" s="73">
        <v>2945</v>
      </c>
      <c r="H32" s="73">
        <v>2945</v>
      </c>
    </row>
    <row r="33" spans="1:10" ht="66.75" customHeight="1" x14ac:dyDescent="0.25">
      <c r="A33" s="70" t="s">
        <v>306</v>
      </c>
      <c r="B33" s="241" t="s">
        <v>312</v>
      </c>
      <c r="C33" s="242"/>
      <c r="D33" s="242"/>
      <c r="E33" s="242"/>
      <c r="F33" s="242"/>
      <c r="G33" s="242"/>
      <c r="H33" s="243"/>
    </row>
    <row r="34" spans="1:10" ht="45" x14ac:dyDescent="0.25">
      <c r="A34" s="71" t="s">
        <v>313</v>
      </c>
      <c r="B34" s="244" t="s">
        <v>302</v>
      </c>
      <c r="C34" s="245"/>
      <c r="D34" s="245"/>
      <c r="E34" s="245"/>
      <c r="F34" s="245"/>
      <c r="G34" s="246"/>
      <c r="H34" s="72"/>
    </row>
    <row r="35" spans="1:10" ht="60" x14ac:dyDescent="0.25">
      <c r="A35" s="71" t="s">
        <v>303</v>
      </c>
      <c r="B35" s="73" t="str">
        <f>B37</f>
        <v>20</v>
      </c>
      <c r="C35" s="73" t="str">
        <f>C37</f>
        <v>20</v>
      </c>
      <c r="D35" s="72"/>
      <c r="E35" s="73">
        <f>E37</f>
        <v>2158</v>
      </c>
      <c r="F35" s="73">
        <f t="shared" ref="F35:H35" si="4">F37</f>
        <v>2158</v>
      </c>
      <c r="G35" s="73">
        <f t="shared" si="4"/>
        <v>2158</v>
      </c>
      <c r="H35" s="73">
        <f t="shared" si="4"/>
        <v>2158</v>
      </c>
    </row>
    <row r="36" spans="1:10" x14ac:dyDescent="0.25">
      <c r="A36" s="71" t="s">
        <v>304</v>
      </c>
      <c r="B36" s="82"/>
      <c r="C36" s="82"/>
      <c r="D36" s="72"/>
      <c r="E36" s="72"/>
      <c r="F36" s="72"/>
      <c r="G36" s="73"/>
      <c r="H36" s="73"/>
    </row>
    <row r="37" spans="1:10" ht="60" x14ac:dyDescent="0.25">
      <c r="A37" s="71" t="s">
        <v>305</v>
      </c>
      <c r="B37" s="82" t="s">
        <v>314</v>
      </c>
      <c r="C37" s="82" t="s">
        <v>314</v>
      </c>
      <c r="D37" s="72"/>
      <c r="E37" s="73">
        <v>2158</v>
      </c>
      <c r="F37" s="73">
        <v>2158</v>
      </c>
      <c r="G37" s="73">
        <v>2158</v>
      </c>
      <c r="H37" s="73">
        <v>2158</v>
      </c>
    </row>
    <row r="38" spans="1:10" ht="61.5" customHeight="1" x14ac:dyDescent="0.25">
      <c r="A38" s="70" t="s">
        <v>306</v>
      </c>
      <c r="B38" s="241" t="s">
        <v>315</v>
      </c>
      <c r="C38" s="242"/>
      <c r="D38" s="242"/>
      <c r="E38" s="242"/>
      <c r="F38" s="242"/>
      <c r="G38" s="242"/>
      <c r="H38" s="243"/>
    </row>
    <row r="39" spans="1:10" ht="45" x14ac:dyDescent="0.25">
      <c r="A39" s="71" t="s">
        <v>301</v>
      </c>
      <c r="B39" s="244" t="s">
        <v>302</v>
      </c>
      <c r="C39" s="245"/>
      <c r="D39" s="245"/>
      <c r="E39" s="245"/>
      <c r="F39" s="245"/>
      <c r="G39" s="246"/>
      <c r="H39" s="72"/>
    </row>
    <row r="40" spans="1:10" ht="60" x14ac:dyDescent="0.25">
      <c r="A40" s="71" t="s">
        <v>303</v>
      </c>
      <c r="B40" s="72">
        <f>B42</f>
        <v>114</v>
      </c>
      <c r="C40" s="72">
        <f>C42</f>
        <v>114</v>
      </c>
      <c r="D40" s="72"/>
      <c r="E40" s="73">
        <f>E42</f>
        <v>12623.2</v>
      </c>
      <c r="F40" s="73">
        <f t="shared" ref="F40:H40" si="5">F42</f>
        <v>12623.2</v>
      </c>
      <c r="G40" s="73">
        <f t="shared" si="5"/>
        <v>12623</v>
      </c>
      <c r="H40" s="73">
        <f t="shared" si="5"/>
        <v>12623</v>
      </c>
      <c r="I40" s="83"/>
      <c r="J40" s="78"/>
    </row>
    <row r="41" spans="1:10" x14ac:dyDescent="0.25">
      <c r="A41" s="71" t="s">
        <v>304</v>
      </c>
      <c r="B41" s="72"/>
      <c r="C41" s="72"/>
      <c r="D41" s="72"/>
      <c r="E41" s="73"/>
      <c r="F41" s="73"/>
      <c r="G41" s="73"/>
      <c r="H41" s="73"/>
    </row>
    <row r="42" spans="1:10" ht="60" x14ac:dyDescent="0.25">
      <c r="A42" s="71" t="s">
        <v>305</v>
      </c>
      <c r="B42" s="72">
        <v>114</v>
      </c>
      <c r="C42" s="72">
        <v>114</v>
      </c>
      <c r="D42" s="72"/>
      <c r="E42" s="73">
        <v>12623.2</v>
      </c>
      <c r="F42" s="73">
        <v>12623.2</v>
      </c>
      <c r="G42" s="73">
        <v>12623</v>
      </c>
      <c r="H42" s="73">
        <v>12623</v>
      </c>
    </row>
    <row r="43" spans="1:10" ht="30" x14ac:dyDescent="0.25">
      <c r="A43" s="70" t="s">
        <v>316</v>
      </c>
      <c r="B43" s="241" t="s">
        <v>317</v>
      </c>
      <c r="C43" s="242"/>
      <c r="D43" s="242"/>
      <c r="E43" s="242"/>
      <c r="F43" s="242"/>
      <c r="G43" s="242"/>
      <c r="H43" s="243"/>
    </row>
    <row r="44" spans="1:10" ht="45" x14ac:dyDescent="0.25">
      <c r="A44" s="71" t="s">
        <v>318</v>
      </c>
      <c r="B44" s="238"/>
      <c r="C44" s="239"/>
      <c r="D44" s="239"/>
      <c r="E44" s="239"/>
      <c r="F44" s="239"/>
      <c r="G44" s="240"/>
      <c r="H44" s="72"/>
    </row>
    <row r="45" spans="1:10" ht="60" x14ac:dyDescent="0.25">
      <c r="A45" s="71" t="s">
        <v>303</v>
      </c>
      <c r="B45" s="72">
        <f>B47</f>
        <v>5</v>
      </c>
      <c r="C45" s="72">
        <f>C47</f>
        <v>5</v>
      </c>
      <c r="D45" s="72"/>
      <c r="E45" s="73">
        <f>E47</f>
        <v>2264.1999999999998</v>
      </c>
      <c r="F45" s="73">
        <f>F47</f>
        <v>2264.1999999999998</v>
      </c>
      <c r="G45" s="73">
        <f>G47</f>
        <v>2264.1999999999998</v>
      </c>
      <c r="H45" s="73">
        <f>H47</f>
        <v>2264.1999999999998</v>
      </c>
      <c r="I45" s="78"/>
    </row>
    <row r="46" spans="1:10" x14ac:dyDescent="0.25">
      <c r="A46" s="71" t="s">
        <v>304</v>
      </c>
      <c r="B46" s="72"/>
      <c r="C46" s="72"/>
      <c r="D46" s="72"/>
      <c r="E46" s="73"/>
      <c r="F46" s="73"/>
      <c r="G46" s="73"/>
      <c r="H46" s="73"/>
    </row>
    <row r="47" spans="1:10" ht="60" x14ac:dyDescent="0.25">
      <c r="A47" s="71" t="s">
        <v>305</v>
      </c>
      <c r="B47" s="72">
        <v>5</v>
      </c>
      <c r="C47" s="72">
        <v>5</v>
      </c>
      <c r="D47" s="72"/>
      <c r="E47" s="73">
        <v>2264.1999999999998</v>
      </c>
      <c r="F47" s="73">
        <v>2264.1999999999998</v>
      </c>
      <c r="G47" s="73">
        <v>2264.1999999999998</v>
      </c>
      <c r="H47" s="73">
        <v>2264.1999999999998</v>
      </c>
    </row>
    <row r="48" spans="1:10" ht="30" x14ac:dyDescent="0.25">
      <c r="A48" s="70" t="s">
        <v>316</v>
      </c>
      <c r="B48" s="241" t="s">
        <v>319</v>
      </c>
      <c r="C48" s="242"/>
      <c r="D48" s="242"/>
      <c r="E48" s="242"/>
      <c r="F48" s="242"/>
      <c r="G48" s="242"/>
      <c r="H48" s="243"/>
    </row>
    <row r="49" spans="1:9" ht="45" x14ac:dyDescent="0.25">
      <c r="A49" s="71" t="s">
        <v>318</v>
      </c>
      <c r="B49" s="238"/>
      <c r="C49" s="239"/>
      <c r="D49" s="239"/>
      <c r="E49" s="239"/>
      <c r="F49" s="239"/>
      <c r="G49" s="240"/>
      <c r="H49" s="72"/>
    </row>
    <row r="50" spans="1:9" ht="60" x14ac:dyDescent="0.25">
      <c r="A50" s="71" t="s">
        <v>303</v>
      </c>
      <c r="B50" s="72">
        <f>B52</f>
        <v>300</v>
      </c>
      <c r="C50" s="72">
        <f>C52</f>
        <v>300</v>
      </c>
      <c r="D50" s="72"/>
      <c r="E50" s="73">
        <f>E52</f>
        <v>30650.3</v>
      </c>
      <c r="F50" s="73">
        <f t="shared" ref="F50:H50" si="6">F52</f>
        <v>30650.3</v>
      </c>
      <c r="G50" s="73">
        <f t="shared" si="6"/>
        <v>30650.3</v>
      </c>
      <c r="H50" s="73">
        <f t="shared" si="6"/>
        <v>30650.3</v>
      </c>
      <c r="I50" s="78"/>
    </row>
    <row r="51" spans="1:9" x14ac:dyDescent="0.25">
      <c r="A51" s="71" t="s">
        <v>304</v>
      </c>
      <c r="B51" s="72"/>
      <c r="C51" s="72"/>
      <c r="D51" s="72"/>
      <c r="E51" s="73"/>
      <c r="F51" s="73"/>
      <c r="G51" s="73"/>
      <c r="H51" s="73"/>
    </row>
    <row r="52" spans="1:9" ht="60" x14ac:dyDescent="0.25">
      <c r="A52" s="71" t="s">
        <v>305</v>
      </c>
      <c r="B52" s="72">
        <v>300</v>
      </c>
      <c r="C52" s="72">
        <v>300</v>
      </c>
      <c r="D52" s="72"/>
      <c r="E52" s="73">
        <v>30650.3</v>
      </c>
      <c r="F52" s="73">
        <v>30650.3</v>
      </c>
      <c r="G52" s="73">
        <v>30650.3</v>
      </c>
      <c r="H52" s="73">
        <v>30650.3</v>
      </c>
    </row>
    <row r="53" spans="1:9" ht="30" x14ac:dyDescent="0.25">
      <c r="A53" s="70" t="s">
        <v>316</v>
      </c>
      <c r="B53" s="241" t="s">
        <v>320</v>
      </c>
      <c r="C53" s="242"/>
      <c r="D53" s="242"/>
      <c r="E53" s="242"/>
      <c r="F53" s="242"/>
      <c r="G53" s="242"/>
      <c r="H53" s="243"/>
    </row>
    <row r="54" spans="1:9" ht="45" x14ac:dyDescent="0.25">
      <c r="A54" s="71" t="s">
        <v>321</v>
      </c>
      <c r="B54" s="238"/>
      <c r="C54" s="239"/>
      <c r="D54" s="239"/>
      <c r="E54" s="239"/>
      <c r="F54" s="239"/>
      <c r="G54" s="240"/>
      <c r="H54" s="72"/>
    </row>
    <row r="55" spans="1:9" ht="60" x14ac:dyDescent="0.25">
      <c r="A55" s="71" t="s">
        <v>303</v>
      </c>
      <c r="B55" s="72">
        <f>B57</f>
        <v>27</v>
      </c>
      <c r="C55" s="72">
        <f>C57</f>
        <v>27</v>
      </c>
      <c r="D55" s="72"/>
      <c r="E55" s="73">
        <f>E57</f>
        <v>13794.2</v>
      </c>
      <c r="F55" s="73">
        <f t="shared" ref="F55:H55" si="7">F57</f>
        <v>13794.2</v>
      </c>
      <c r="G55" s="73">
        <f t="shared" si="7"/>
        <v>13794.2</v>
      </c>
      <c r="H55" s="73">
        <f t="shared" si="7"/>
        <v>13794.2</v>
      </c>
      <c r="I55" s="78"/>
    </row>
    <row r="56" spans="1:9" x14ac:dyDescent="0.25">
      <c r="A56" s="71" t="s">
        <v>304</v>
      </c>
      <c r="B56" s="72"/>
      <c r="C56" s="72"/>
      <c r="D56" s="72"/>
      <c r="E56" s="73"/>
      <c r="F56" s="73"/>
      <c r="G56" s="73"/>
      <c r="H56" s="73"/>
    </row>
    <row r="57" spans="1:9" ht="60" x14ac:dyDescent="0.25">
      <c r="A57" s="71" t="s">
        <v>305</v>
      </c>
      <c r="B57" s="72">
        <v>27</v>
      </c>
      <c r="C57" s="72">
        <v>27</v>
      </c>
      <c r="D57" s="72"/>
      <c r="E57" s="73">
        <v>13794.2</v>
      </c>
      <c r="F57" s="73">
        <v>13794.2</v>
      </c>
      <c r="G57" s="73">
        <v>13794.2</v>
      </c>
      <c r="H57" s="73">
        <v>13794.2</v>
      </c>
    </row>
    <row r="58" spans="1:9" ht="30" x14ac:dyDescent="0.25">
      <c r="A58" s="70" t="s">
        <v>316</v>
      </c>
      <c r="B58" s="241" t="s">
        <v>322</v>
      </c>
      <c r="C58" s="242"/>
      <c r="D58" s="242"/>
      <c r="E58" s="242"/>
      <c r="F58" s="242"/>
      <c r="G58" s="242"/>
      <c r="H58" s="243"/>
    </row>
    <row r="59" spans="1:9" ht="45" x14ac:dyDescent="0.25">
      <c r="A59" s="71" t="s">
        <v>323</v>
      </c>
      <c r="B59" s="244" t="s">
        <v>302</v>
      </c>
      <c r="C59" s="245"/>
      <c r="D59" s="245"/>
      <c r="E59" s="245"/>
      <c r="F59" s="245"/>
      <c r="G59" s="246"/>
      <c r="H59" s="72"/>
    </row>
    <row r="60" spans="1:9" ht="60" x14ac:dyDescent="0.25">
      <c r="A60" s="71" t="s">
        <v>303</v>
      </c>
      <c r="B60" s="72">
        <f>B62</f>
        <v>5110</v>
      </c>
      <c r="C60" s="72">
        <f>C62</f>
        <v>5110</v>
      </c>
      <c r="D60" s="72"/>
      <c r="E60" s="73">
        <f>E62</f>
        <v>53017.1</v>
      </c>
      <c r="F60" s="73">
        <f t="shared" ref="F60:H60" si="8">F62</f>
        <v>53017.1</v>
      </c>
      <c r="G60" s="73">
        <f t="shared" si="8"/>
        <v>53017.1</v>
      </c>
      <c r="H60" s="73">
        <f t="shared" si="8"/>
        <v>53017.1</v>
      </c>
      <c r="I60" s="78"/>
    </row>
    <row r="61" spans="1:9" x14ac:dyDescent="0.25">
      <c r="A61" s="71" t="s">
        <v>304</v>
      </c>
      <c r="B61" s="72"/>
      <c r="C61" s="72"/>
      <c r="D61" s="72"/>
      <c r="E61" s="73"/>
      <c r="F61" s="73"/>
      <c r="G61" s="73"/>
      <c r="H61" s="73"/>
    </row>
    <row r="62" spans="1:9" ht="60" x14ac:dyDescent="0.25">
      <c r="A62" s="71" t="s">
        <v>305</v>
      </c>
      <c r="B62" s="72">
        <v>5110</v>
      </c>
      <c r="C62" s="72">
        <v>5110</v>
      </c>
      <c r="D62" s="72"/>
      <c r="E62" s="73">
        <v>53017.1</v>
      </c>
      <c r="F62" s="73">
        <v>53017.1</v>
      </c>
      <c r="G62" s="73">
        <v>53017.1</v>
      </c>
      <c r="H62" s="73">
        <v>53017.1</v>
      </c>
    </row>
    <row r="63" spans="1:9" ht="30" x14ac:dyDescent="0.25">
      <c r="A63" s="70" t="s">
        <v>316</v>
      </c>
      <c r="B63" s="241" t="s">
        <v>324</v>
      </c>
      <c r="C63" s="242"/>
      <c r="D63" s="242"/>
      <c r="E63" s="242"/>
      <c r="F63" s="242"/>
      <c r="G63" s="242"/>
      <c r="H63" s="243"/>
    </row>
    <row r="64" spans="1:9" ht="45" x14ac:dyDescent="0.25">
      <c r="A64" s="71" t="s">
        <v>318</v>
      </c>
      <c r="B64" s="238"/>
      <c r="C64" s="239"/>
      <c r="D64" s="239"/>
      <c r="E64" s="239"/>
      <c r="F64" s="239"/>
      <c r="G64" s="240"/>
      <c r="H64" s="72"/>
    </row>
    <row r="65" spans="1:10" ht="60" x14ac:dyDescent="0.25">
      <c r="A65" s="71" t="s">
        <v>303</v>
      </c>
      <c r="B65" s="72">
        <f>B68</f>
        <v>2479</v>
      </c>
      <c r="C65" s="72">
        <f>C68</f>
        <v>2479</v>
      </c>
      <c r="D65" s="72"/>
      <c r="E65" s="73">
        <f>E67+E68</f>
        <v>93267.8</v>
      </c>
      <c r="F65" s="73">
        <f t="shared" ref="F65:H65" si="9">F67+F68</f>
        <v>93267.8</v>
      </c>
      <c r="G65" s="73">
        <f t="shared" si="9"/>
        <v>93267.8</v>
      </c>
      <c r="H65" s="73">
        <f t="shared" si="9"/>
        <v>93267.8</v>
      </c>
      <c r="I65" s="83"/>
      <c r="J65" s="78"/>
    </row>
    <row r="66" spans="1:10" x14ac:dyDescent="0.25">
      <c r="A66" s="71" t="s">
        <v>304</v>
      </c>
      <c r="B66" s="72"/>
      <c r="C66" s="72"/>
      <c r="D66" s="72"/>
      <c r="E66" s="73"/>
      <c r="F66" s="73"/>
      <c r="G66" s="73" t="s">
        <v>325</v>
      </c>
      <c r="H66" s="73"/>
    </row>
    <row r="67" spans="1:10" ht="90" x14ac:dyDescent="0.25">
      <c r="A67" s="71" t="s">
        <v>326</v>
      </c>
      <c r="B67" s="72" t="s">
        <v>327</v>
      </c>
      <c r="C67" s="72" t="s">
        <v>327</v>
      </c>
      <c r="D67" s="72"/>
      <c r="E67" s="73">
        <v>13597.6</v>
      </c>
      <c r="F67" s="73">
        <v>13597.6</v>
      </c>
      <c r="G67" s="73">
        <v>13597.6</v>
      </c>
      <c r="H67" s="73">
        <v>13597.6</v>
      </c>
    </row>
    <row r="68" spans="1:10" ht="60" x14ac:dyDescent="0.25">
      <c r="A68" s="71" t="s">
        <v>305</v>
      </c>
      <c r="B68" s="72">
        <v>2479</v>
      </c>
      <c r="C68" s="72">
        <v>2479</v>
      </c>
      <c r="D68" s="72"/>
      <c r="E68" s="73">
        <v>79670.2</v>
      </c>
      <c r="F68" s="73">
        <v>79670.2</v>
      </c>
      <c r="G68" s="73">
        <v>79670.2</v>
      </c>
      <c r="H68" s="73">
        <v>79670.2</v>
      </c>
      <c r="I68" s="83"/>
      <c r="J68" s="78"/>
    </row>
    <row r="69" spans="1:10" ht="30" x14ac:dyDescent="0.25">
      <c r="A69" s="70" t="s">
        <v>316</v>
      </c>
      <c r="B69" s="241" t="s">
        <v>328</v>
      </c>
      <c r="C69" s="242"/>
      <c r="D69" s="242"/>
      <c r="E69" s="242"/>
      <c r="F69" s="242"/>
      <c r="G69" s="242"/>
      <c r="H69" s="243"/>
    </row>
    <row r="70" spans="1:10" ht="45" x14ac:dyDescent="0.25">
      <c r="A70" s="71" t="s">
        <v>318</v>
      </c>
      <c r="B70" s="238"/>
      <c r="C70" s="239"/>
      <c r="D70" s="239"/>
      <c r="E70" s="239"/>
      <c r="F70" s="239"/>
      <c r="G70" s="240"/>
      <c r="H70" s="72"/>
    </row>
    <row r="71" spans="1:10" ht="30" x14ac:dyDescent="0.25">
      <c r="A71" s="71" t="s">
        <v>329</v>
      </c>
      <c r="B71" s="72">
        <f>B73</f>
        <v>15997</v>
      </c>
      <c r="C71" s="72">
        <f>C73</f>
        <v>15997</v>
      </c>
      <c r="D71" s="72"/>
      <c r="E71" s="73">
        <f>E73</f>
        <v>22692.400000000001</v>
      </c>
      <c r="F71" s="73">
        <f>F73</f>
        <v>22692.400000000001</v>
      </c>
      <c r="G71" s="73">
        <f t="shared" ref="G71:H71" si="10">G73</f>
        <v>22692.400000000001</v>
      </c>
      <c r="H71" s="73">
        <f t="shared" si="10"/>
        <v>22692.400000000001</v>
      </c>
      <c r="I71" s="78"/>
    </row>
    <row r="72" spans="1:10" x14ac:dyDescent="0.25">
      <c r="A72" s="71" t="s">
        <v>304</v>
      </c>
      <c r="B72" s="72"/>
      <c r="C72" s="72"/>
      <c r="D72" s="72"/>
      <c r="E72" s="73"/>
      <c r="F72" s="73"/>
      <c r="G72" s="73"/>
      <c r="H72" s="73"/>
    </row>
    <row r="73" spans="1:10" ht="60" x14ac:dyDescent="0.25">
      <c r="A73" s="71" t="s">
        <v>305</v>
      </c>
      <c r="B73" s="72">
        <v>15997</v>
      </c>
      <c r="C73" s="72">
        <v>15997</v>
      </c>
      <c r="D73" s="72"/>
      <c r="E73" s="73">
        <v>22692.400000000001</v>
      </c>
      <c r="F73" s="73">
        <v>22692.400000000001</v>
      </c>
      <c r="G73" s="73">
        <v>22692.400000000001</v>
      </c>
      <c r="H73" s="73">
        <v>22692.400000000001</v>
      </c>
    </row>
    <row r="74" spans="1:10" s="87" customFormat="1" ht="30" x14ac:dyDescent="0.25">
      <c r="A74" s="84" t="s">
        <v>330</v>
      </c>
      <c r="B74" s="85"/>
      <c r="C74" s="85"/>
      <c r="D74" s="85"/>
      <c r="E74" s="86">
        <f>E9+E14+E20+E25+E30+E35+E40+E50+E55+E60+E65+E71+E47</f>
        <v>738694.89999999991</v>
      </c>
      <c r="F74" s="86">
        <f t="shared" ref="F74:H74" si="11">F9+F14+F20+F25+F30+F35+F40+F50+F55+F60+F65+F71+F47</f>
        <v>738694.89999999991</v>
      </c>
      <c r="G74" s="86">
        <f t="shared" si="11"/>
        <v>738694.5</v>
      </c>
      <c r="H74" s="86">
        <f t="shared" si="11"/>
        <v>738694.5</v>
      </c>
    </row>
    <row r="75" spans="1:10" ht="90" x14ac:dyDescent="0.25">
      <c r="A75" s="88" t="s">
        <v>331</v>
      </c>
      <c r="B75" s="72" t="s">
        <v>327</v>
      </c>
      <c r="C75" s="72" t="s">
        <v>327</v>
      </c>
      <c r="D75" s="72"/>
      <c r="E75" s="73">
        <v>59743.9</v>
      </c>
      <c r="F75" s="73">
        <v>59743.9</v>
      </c>
      <c r="G75" s="73">
        <v>59743.9</v>
      </c>
      <c r="H75" s="73">
        <v>59743.9</v>
      </c>
    </row>
    <row r="76" spans="1:10" x14ac:dyDescent="0.25">
      <c r="A76" s="84" t="s">
        <v>332</v>
      </c>
      <c r="B76" s="85"/>
      <c r="C76" s="85"/>
      <c r="D76" s="85"/>
      <c r="E76" s="86">
        <f>E74+E75</f>
        <v>798438.79999999993</v>
      </c>
      <c r="F76" s="86">
        <f t="shared" ref="F76:H76" si="12">F74+F75</f>
        <v>798438.79999999993</v>
      </c>
      <c r="G76" s="86">
        <f t="shared" si="12"/>
        <v>798438.40000000002</v>
      </c>
      <c r="H76" s="86">
        <f t="shared" si="12"/>
        <v>798438.40000000002</v>
      </c>
    </row>
    <row r="77" spans="1:10" x14ac:dyDescent="0.25">
      <c r="B77" s="89"/>
      <c r="C77" s="89"/>
      <c r="D77" s="89"/>
      <c r="E77" s="89"/>
      <c r="F77" s="89"/>
      <c r="G77" s="89"/>
      <c r="H77" s="89"/>
    </row>
  </sheetData>
  <mergeCells count="37">
    <mergeCell ref="B18:H1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  <mergeCell ref="A6:H6"/>
    <mergeCell ref="B7:H7"/>
    <mergeCell ref="B8:G8"/>
    <mergeCell ref="B12:H12"/>
    <mergeCell ref="B13:G13"/>
    <mergeCell ref="B48:H48"/>
    <mergeCell ref="B19:G19"/>
    <mergeCell ref="B23:H23"/>
    <mergeCell ref="B24:G24"/>
    <mergeCell ref="B28:H28"/>
    <mergeCell ref="B29:G29"/>
    <mergeCell ref="B33:H33"/>
    <mergeCell ref="B34:G34"/>
    <mergeCell ref="B38:H38"/>
    <mergeCell ref="B39:G39"/>
    <mergeCell ref="B43:H43"/>
    <mergeCell ref="B44:G44"/>
    <mergeCell ref="B64:G64"/>
    <mergeCell ref="B69:H69"/>
    <mergeCell ref="B70:G70"/>
    <mergeCell ref="B49:G49"/>
    <mergeCell ref="B53:H53"/>
    <mergeCell ref="B54:G54"/>
    <mergeCell ref="B58:H58"/>
    <mergeCell ref="B59:G59"/>
    <mergeCell ref="B63:H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7" sqref="K7"/>
    </sheetView>
  </sheetViews>
  <sheetFormatPr defaultColWidth="16.5703125" defaultRowHeight="15" x14ac:dyDescent="0.25"/>
  <sheetData>
    <row r="1" spans="1:8" x14ac:dyDescent="0.25">
      <c r="A1" s="90"/>
      <c r="B1" s="91"/>
      <c r="C1" s="91"/>
      <c r="D1" s="91"/>
      <c r="E1" s="91"/>
      <c r="F1" s="91"/>
      <c r="G1" s="250" t="s">
        <v>333</v>
      </c>
      <c r="H1" s="250"/>
    </row>
    <row r="2" spans="1:8" ht="15" customHeight="1" x14ac:dyDescent="0.25">
      <c r="A2" s="251" t="s">
        <v>334</v>
      </c>
      <c r="B2" s="252"/>
      <c r="C2" s="252"/>
      <c r="D2" s="252"/>
      <c r="E2" s="252"/>
      <c r="F2" s="252"/>
      <c r="G2" s="252"/>
      <c r="H2" s="252"/>
    </row>
    <row r="3" spans="1:8" x14ac:dyDescent="0.25">
      <c r="A3" s="263"/>
      <c r="B3" s="264"/>
      <c r="C3" s="264"/>
      <c r="D3" s="264"/>
      <c r="E3" s="264"/>
      <c r="F3" s="264"/>
      <c r="G3" s="264"/>
      <c r="H3" s="264"/>
    </row>
    <row r="4" spans="1:8" ht="15" customHeight="1" x14ac:dyDescent="0.25">
      <c r="A4" s="265" t="s">
        <v>290</v>
      </c>
      <c r="B4" s="257" t="s">
        <v>291</v>
      </c>
      <c r="C4" s="259"/>
      <c r="D4" s="268" t="s">
        <v>335</v>
      </c>
      <c r="E4" s="271" t="s">
        <v>293</v>
      </c>
      <c r="F4" s="272"/>
      <c r="G4" s="272"/>
      <c r="H4" s="273"/>
    </row>
    <row r="5" spans="1:8" ht="15" customHeight="1" x14ac:dyDescent="0.25">
      <c r="A5" s="266"/>
      <c r="B5" s="268" t="s">
        <v>294</v>
      </c>
      <c r="C5" s="274" t="s">
        <v>295</v>
      </c>
      <c r="D5" s="269"/>
      <c r="E5" s="271" t="s">
        <v>296</v>
      </c>
      <c r="F5" s="273"/>
      <c r="G5" s="271" t="s">
        <v>295</v>
      </c>
      <c r="H5" s="273"/>
    </row>
    <row r="6" spans="1:8" ht="45" x14ac:dyDescent="0.25">
      <c r="A6" s="267"/>
      <c r="B6" s="270"/>
      <c r="C6" s="275"/>
      <c r="D6" s="270"/>
      <c r="E6" s="92" t="s">
        <v>172</v>
      </c>
      <c r="F6" s="92" t="s">
        <v>336</v>
      </c>
      <c r="G6" s="93" t="s">
        <v>172</v>
      </c>
      <c r="H6" s="92" t="s">
        <v>336</v>
      </c>
    </row>
    <row r="7" spans="1:8" x14ac:dyDescent="0.25">
      <c r="A7" s="247" t="s">
        <v>298</v>
      </c>
      <c r="B7" s="248"/>
      <c r="C7" s="248"/>
      <c r="D7" s="248"/>
      <c r="E7" s="248"/>
      <c r="F7" s="248"/>
      <c r="G7" s="248"/>
      <c r="H7" s="248"/>
    </row>
    <row r="8" spans="1:8" ht="45" x14ac:dyDescent="0.25">
      <c r="A8" s="70" t="s">
        <v>316</v>
      </c>
      <c r="B8" s="257" t="s">
        <v>337</v>
      </c>
      <c r="C8" s="258"/>
      <c r="D8" s="258"/>
      <c r="E8" s="258"/>
      <c r="F8" s="258"/>
      <c r="G8" s="258"/>
      <c r="H8" s="259"/>
    </row>
    <row r="9" spans="1:8" ht="75" x14ac:dyDescent="0.25">
      <c r="A9" s="71" t="s">
        <v>338</v>
      </c>
      <c r="B9" s="260"/>
      <c r="C9" s="261"/>
      <c r="D9" s="261"/>
      <c r="E9" s="261"/>
      <c r="F9" s="261"/>
      <c r="G9" s="261"/>
      <c r="H9" s="262"/>
    </row>
    <row r="10" spans="1:8" ht="105" x14ac:dyDescent="0.25">
      <c r="A10" s="71" t="s">
        <v>303</v>
      </c>
      <c r="B10" s="94">
        <f>B12</f>
        <v>6477</v>
      </c>
      <c r="C10" s="95">
        <f>C12</f>
        <v>6477</v>
      </c>
      <c r="D10" s="95"/>
      <c r="E10" s="96">
        <f>E12</f>
        <v>26424.6</v>
      </c>
      <c r="F10" s="96">
        <f>F12</f>
        <v>26424.6</v>
      </c>
      <c r="G10" s="96">
        <f>G12</f>
        <v>26424.6</v>
      </c>
      <c r="H10" s="96">
        <f>H12</f>
        <v>26424.6</v>
      </c>
    </row>
    <row r="11" spans="1:8" x14ac:dyDescent="0.25">
      <c r="A11" s="71" t="s">
        <v>304</v>
      </c>
      <c r="B11" s="97"/>
      <c r="C11" s="98"/>
      <c r="D11" s="98"/>
      <c r="E11" s="99"/>
      <c r="F11" s="97"/>
      <c r="G11" s="99"/>
      <c r="H11" s="98"/>
    </row>
    <row r="12" spans="1:8" ht="210" x14ac:dyDescent="0.25">
      <c r="A12" s="71" t="s">
        <v>339</v>
      </c>
      <c r="B12" s="97">
        <v>6477</v>
      </c>
      <c r="C12" s="98">
        <v>6477</v>
      </c>
      <c r="D12" s="98"/>
      <c r="E12" s="99">
        <v>26424.6</v>
      </c>
      <c r="F12" s="99">
        <v>26424.6</v>
      </c>
      <c r="G12" s="99">
        <v>26424.6</v>
      </c>
      <c r="H12" s="99">
        <v>26424.6</v>
      </c>
    </row>
    <row r="13" spans="1:8" ht="45" x14ac:dyDescent="0.25">
      <c r="A13" s="70" t="s">
        <v>340</v>
      </c>
      <c r="B13" s="100" t="s">
        <v>327</v>
      </c>
      <c r="C13" s="101" t="s">
        <v>327</v>
      </c>
      <c r="D13" s="101"/>
      <c r="E13" s="102">
        <f>E10+E14+E15</f>
        <v>26426</v>
      </c>
      <c r="F13" s="102">
        <f t="shared" ref="F13:H13" si="0">F10+F14+F15</f>
        <v>26426</v>
      </c>
      <c r="G13" s="102">
        <f>G10+G14</f>
        <v>26426</v>
      </c>
      <c r="H13" s="102">
        <f t="shared" si="0"/>
        <v>26426</v>
      </c>
    </row>
    <row r="14" spans="1:8" ht="135" x14ac:dyDescent="0.25">
      <c r="A14" s="71" t="s">
        <v>341</v>
      </c>
      <c r="B14" s="97" t="s">
        <v>327</v>
      </c>
      <c r="C14" s="98" t="s">
        <v>327</v>
      </c>
      <c r="D14" s="98"/>
      <c r="E14" s="103">
        <v>1.4</v>
      </c>
      <c r="F14" s="97">
        <v>1.4</v>
      </c>
      <c r="G14" s="104">
        <v>1.4</v>
      </c>
      <c r="H14" s="97">
        <v>1.4</v>
      </c>
    </row>
    <row r="15" spans="1:8" ht="270" x14ac:dyDescent="0.25">
      <c r="A15" s="88" t="s">
        <v>342</v>
      </c>
      <c r="B15" s="98" t="s">
        <v>327</v>
      </c>
      <c r="C15" s="98" t="s">
        <v>327</v>
      </c>
      <c r="D15" s="98"/>
      <c r="E15" s="99">
        <v>0</v>
      </c>
      <c r="F15" s="99">
        <v>0</v>
      </c>
      <c r="G15" s="99">
        <v>0</v>
      </c>
      <c r="H15" s="99">
        <v>0</v>
      </c>
    </row>
    <row r="16" spans="1:8" ht="45" x14ac:dyDescent="0.25">
      <c r="A16" s="70" t="s">
        <v>340</v>
      </c>
      <c r="B16" s="101"/>
      <c r="C16" s="101"/>
      <c r="D16" s="101"/>
      <c r="E16" s="102">
        <f>E13</f>
        <v>26426</v>
      </c>
      <c r="F16" s="102">
        <f>F13</f>
        <v>26426</v>
      </c>
      <c r="G16" s="102">
        <f>G13</f>
        <v>26426</v>
      </c>
      <c r="H16" s="102">
        <f>H13</f>
        <v>26426</v>
      </c>
    </row>
  </sheetData>
  <mergeCells count="13"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ф.16 ФКС-22г.</vt:lpstr>
      <vt:lpstr>ф.16 ПАТРИОТ.-22г.</vt:lpstr>
      <vt:lpstr>ф.17 ФКС-22г.</vt:lpstr>
      <vt:lpstr>ф.17 Молод.-22г.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2023-03-27T08:13:02Z</dcterms:modified>
</cp:coreProperties>
</file>