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7ф.мол.2020г." sheetId="1" r:id="rId1"/>
    <sheet name="17ф.ФКС2020г." sheetId="2" r:id="rId2"/>
    <sheet name="16ф.патриот.2020г." sheetId="3" r:id="rId3"/>
    <sheet name="16ф.ФКС2020Г." sheetId="4" r:id="rId4"/>
  </sheets>
  <calcPr calcId="145621"/>
</workbook>
</file>

<file path=xl/calcChain.xml><?xml version="1.0" encoding="utf-8"?>
<calcChain xmlns="http://schemas.openxmlformats.org/spreadsheetml/2006/main">
  <c r="H891" i="4" l="1"/>
  <c r="G891" i="4"/>
  <c r="F891" i="4"/>
  <c r="E891" i="4"/>
  <c r="D891" i="4"/>
  <c r="K888" i="4"/>
  <c r="J888" i="4"/>
  <c r="I888" i="4"/>
  <c r="H887" i="4"/>
  <c r="G887" i="4"/>
  <c r="K887" i="4" s="1"/>
  <c r="F887" i="4"/>
  <c r="E887" i="4"/>
  <c r="D887" i="4"/>
  <c r="H884" i="4"/>
  <c r="G884" i="4"/>
  <c r="F884" i="4"/>
  <c r="E884" i="4"/>
  <c r="D884" i="4"/>
  <c r="K881" i="4"/>
  <c r="J881" i="4"/>
  <c r="I881" i="4"/>
  <c r="H880" i="4"/>
  <c r="G880" i="4"/>
  <c r="F880" i="4"/>
  <c r="E880" i="4"/>
  <c r="D880" i="4"/>
  <c r="H877" i="4"/>
  <c r="I877" i="4" s="1"/>
  <c r="G877" i="4"/>
  <c r="J877" i="4" s="1"/>
  <c r="F877" i="4"/>
  <c r="E877" i="4"/>
  <c r="D877" i="4"/>
  <c r="K876" i="4"/>
  <c r="J876" i="4"/>
  <c r="I876" i="4"/>
  <c r="H875" i="4"/>
  <c r="G875" i="4"/>
  <c r="J875" i="4" s="1"/>
  <c r="F875" i="4"/>
  <c r="E875" i="4"/>
  <c r="D875" i="4"/>
  <c r="K874" i="4"/>
  <c r="J874" i="4"/>
  <c r="I874" i="4"/>
  <c r="H873" i="4"/>
  <c r="G873" i="4"/>
  <c r="K873" i="4" s="1"/>
  <c r="F873" i="4"/>
  <c r="E873" i="4"/>
  <c r="D873" i="4"/>
  <c r="J870" i="4"/>
  <c r="H870" i="4"/>
  <c r="I870" i="4" s="1"/>
  <c r="G870" i="4"/>
  <c r="F870" i="4"/>
  <c r="E870" i="4"/>
  <c r="D870" i="4"/>
  <c r="J869" i="4"/>
  <c r="I869" i="4"/>
  <c r="H868" i="4"/>
  <c r="G868" i="4"/>
  <c r="F868" i="4"/>
  <c r="E868" i="4"/>
  <c r="D868" i="4"/>
  <c r="K867" i="4"/>
  <c r="J867" i="4"/>
  <c r="I867" i="4"/>
  <c r="H866" i="4"/>
  <c r="I866" i="4" s="1"/>
  <c r="G866" i="4"/>
  <c r="K866" i="4" s="1"/>
  <c r="F866" i="4"/>
  <c r="E866" i="4"/>
  <c r="D866" i="4"/>
  <c r="I863" i="4"/>
  <c r="H863" i="4"/>
  <c r="G863" i="4"/>
  <c r="F863" i="4"/>
  <c r="E863" i="4"/>
  <c r="J863" i="4" s="1"/>
  <c r="D863" i="4"/>
  <c r="K862" i="4"/>
  <c r="J862" i="4"/>
  <c r="I862" i="4"/>
  <c r="H861" i="4"/>
  <c r="G861" i="4"/>
  <c r="F861" i="4"/>
  <c r="E861" i="4"/>
  <c r="D861" i="4"/>
  <c r="K860" i="4"/>
  <c r="J860" i="4"/>
  <c r="I860" i="4"/>
  <c r="H859" i="4"/>
  <c r="G859" i="4"/>
  <c r="K859" i="4" s="1"/>
  <c r="F859" i="4"/>
  <c r="E859" i="4"/>
  <c r="D859" i="4"/>
  <c r="I859" i="4" s="1"/>
  <c r="I856" i="4"/>
  <c r="H856" i="4"/>
  <c r="G856" i="4"/>
  <c r="F856" i="4"/>
  <c r="E856" i="4"/>
  <c r="J856" i="4" s="1"/>
  <c r="D856" i="4"/>
  <c r="K855" i="4"/>
  <c r="J855" i="4"/>
  <c r="I855" i="4"/>
  <c r="H854" i="4"/>
  <c r="G854" i="4"/>
  <c r="F854" i="4"/>
  <c r="E854" i="4"/>
  <c r="D854" i="4"/>
  <c r="K853" i="4"/>
  <c r="J853" i="4"/>
  <c r="I853" i="4"/>
  <c r="H852" i="4"/>
  <c r="G852" i="4"/>
  <c r="K852" i="4" s="1"/>
  <c r="F852" i="4"/>
  <c r="E852" i="4"/>
  <c r="D852" i="4"/>
  <c r="I852" i="4" s="1"/>
  <c r="H848" i="4"/>
  <c r="H849" i="4" s="1"/>
  <c r="G848" i="4"/>
  <c r="G849" i="4" s="1"/>
  <c r="F848" i="4"/>
  <c r="F849" i="4" s="1"/>
  <c r="E848" i="4"/>
  <c r="D848" i="4"/>
  <c r="D849" i="4" s="1"/>
  <c r="H846" i="4"/>
  <c r="G846" i="4"/>
  <c r="G847" i="4" s="1"/>
  <c r="J847" i="4" s="1"/>
  <c r="F846" i="4"/>
  <c r="F847" i="4" s="1"/>
  <c r="E846" i="4"/>
  <c r="E847" i="4" s="1"/>
  <c r="D846" i="4"/>
  <c r="D797" i="4" s="1"/>
  <c r="G845" i="4"/>
  <c r="H842" i="4"/>
  <c r="I842" i="4" s="1"/>
  <c r="G842" i="4"/>
  <c r="F842" i="4"/>
  <c r="E842" i="4"/>
  <c r="J842" i="4" s="1"/>
  <c r="D842" i="4"/>
  <c r="J841" i="4"/>
  <c r="I841" i="4"/>
  <c r="H840" i="4"/>
  <c r="G840" i="4"/>
  <c r="J840" i="4" s="1"/>
  <c r="F840" i="4"/>
  <c r="E840" i="4"/>
  <c r="D840" i="4"/>
  <c r="K839" i="4"/>
  <c r="J839" i="4"/>
  <c r="I839" i="4"/>
  <c r="I838" i="4"/>
  <c r="H838" i="4"/>
  <c r="G838" i="4"/>
  <c r="K838" i="4" s="1"/>
  <c r="F838" i="4"/>
  <c r="E838" i="4"/>
  <c r="D838" i="4"/>
  <c r="I835" i="4"/>
  <c r="H835" i="4"/>
  <c r="G835" i="4"/>
  <c r="F835" i="4"/>
  <c r="E835" i="4"/>
  <c r="D835" i="4"/>
  <c r="J834" i="4"/>
  <c r="I834" i="4"/>
  <c r="J833" i="4"/>
  <c r="H833" i="4"/>
  <c r="I833" i="4" s="1"/>
  <c r="G833" i="4"/>
  <c r="F833" i="4"/>
  <c r="E833" i="4"/>
  <c r="D833" i="4"/>
  <c r="K832" i="4"/>
  <c r="J832" i="4"/>
  <c r="I832" i="4"/>
  <c r="I831" i="4"/>
  <c r="H831" i="4"/>
  <c r="G831" i="4"/>
  <c r="K831" i="4" s="1"/>
  <c r="F831" i="4"/>
  <c r="E831" i="4"/>
  <c r="J831" i="4" s="1"/>
  <c r="D831" i="4"/>
  <c r="H828" i="4"/>
  <c r="G828" i="4"/>
  <c r="J828" i="4" s="1"/>
  <c r="F828" i="4"/>
  <c r="E828" i="4"/>
  <c r="D828" i="4"/>
  <c r="J827" i="4"/>
  <c r="I827" i="4"/>
  <c r="H826" i="4"/>
  <c r="G826" i="4"/>
  <c r="F826" i="4"/>
  <c r="E826" i="4"/>
  <c r="D826" i="4"/>
  <c r="K825" i="4"/>
  <c r="J825" i="4"/>
  <c r="I825" i="4"/>
  <c r="H824" i="4"/>
  <c r="G824" i="4"/>
  <c r="K824" i="4" s="1"/>
  <c r="F824" i="4"/>
  <c r="E824" i="4"/>
  <c r="D824" i="4"/>
  <c r="I820" i="4"/>
  <c r="H820" i="4"/>
  <c r="H821" i="4" s="1"/>
  <c r="G820" i="4"/>
  <c r="G821" i="4" s="1"/>
  <c r="F820" i="4"/>
  <c r="E820" i="4"/>
  <c r="E821" i="4" s="1"/>
  <c r="D820" i="4"/>
  <c r="D821" i="4" s="1"/>
  <c r="H818" i="4"/>
  <c r="H819" i="4" s="1"/>
  <c r="G818" i="4"/>
  <c r="G819" i="4" s="1"/>
  <c r="F818" i="4"/>
  <c r="F819" i="4" s="1"/>
  <c r="E818" i="4"/>
  <c r="E819" i="4" s="1"/>
  <c r="D818" i="4"/>
  <c r="D819" i="4" s="1"/>
  <c r="G817" i="4"/>
  <c r="H814" i="4"/>
  <c r="G814" i="4"/>
  <c r="F814" i="4"/>
  <c r="E814" i="4"/>
  <c r="D814" i="4"/>
  <c r="K813" i="4"/>
  <c r="J813" i="4"/>
  <c r="I813" i="4"/>
  <c r="H812" i="4"/>
  <c r="G812" i="4"/>
  <c r="J812" i="4" s="1"/>
  <c r="F812" i="4"/>
  <c r="E812" i="4"/>
  <c r="D812" i="4"/>
  <c r="K811" i="4"/>
  <c r="J811" i="4"/>
  <c r="I811" i="4"/>
  <c r="H810" i="4"/>
  <c r="I810" i="4" s="1"/>
  <c r="G810" i="4"/>
  <c r="F810" i="4"/>
  <c r="E810" i="4"/>
  <c r="D810" i="4"/>
  <c r="H807" i="4"/>
  <c r="G807" i="4"/>
  <c r="F807" i="4"/>
  <c r="E807" i="4"/>
  <c r="D807" i="4"/>
  <c r="H803" i="4"/>
  <c r="G803" i="4"/>
  <c r="F803" i="4"/>
  <c r="E803" i="4"/>
  <c r="D803" i="4"/>
  <c r="H799" i="4"/>
  <c r="G799" i="4"/>
  <c r="G800" i="4" s="1"/>
  <c r="F799" i="4"/>
  <c r="F800" i="4" s="1"/>
  <c r="D799" i="4"/>
  <c r="G797" i="4"/>
  <c r="G798" i="4" s="1"/>
  <c r="F797" i="4"/>
  <c r="F798" i="4" s="1"/>
  <c r="E797" i="4"/>
  <c r="J797" i="4" s="1"/>
  <c r="D793" i="4"/>
  <c r="H792" i="4"/>
  <c r="G792" i="4"/>
  <c r="G793" i="4" s="1"/>
  <c r="F792" i="4"/>
  <c r="E792" i="4"/>
  <c r="J792" i="4" s="1"/>
  <c r="D792" i="4"/>
  <c r="D785" i="4" s="1"/>
  <c r="D786" i="4" s="1"/>
  <c r="H791" i="4"/>
  <c r="I791" i="4" s="1"/>
  <c r="G791" i="4"/>
  <c r="E791" i="4"/>
  <c r="D791" i="4"/>
  <c r="H790" i="4"/>
  <c r="G790" i="4"/>
  <c r="K790" i="4" s="1"/>
  <c r="F790" i="4"/>
  <c r="E790" i="4"/>
  <c r="E783" i="4" s="1"/>
  <c r="D790" i="4"/>
  <c r="D789" i="4" s="1"/>
  <c r="G789" i="4"/>
  <c r="H787" i="4"/>
  <c r="G787" i="4"/>
  <c r="F787" i="4"/>
  <c r="E787" i="4"/>
  <c r="D787" i="4"/>
  <c r="H785" i="4"/>
  <c r="I785" i="4" s="1"/>
  <c r="G785" i="4"/>
  <c r="G783" i="4"/>
  <c r="G784" i="4" s="1"/>
  <c r="F783" i="4"/>
  <c r="F784" i="4" s="1"/>
  <c r="H779" i="4"/>
  <c r="G779" i="4"/>
  <c r="F779" i="4"/>
  <c r="E779" i="4"/>
  <c r="D779" i="4"/>
  <c r="K776" i="4"/>
  <c r="J776" i="4"/>
  <c r="I776" i="4"/>
  <c r="H775" i="4"/>
  <c r="G775" i="4"/>
  <c r="J775" i="4" s="1"/>
  <c r="F775" i="4"/>
  <c r="K775" i="4" s="1"/>
  <c r="E775" i="4"/>
  <c r="D775" i="4"/>
  <c r="H772" i="4"/>
  <c r="I772" i="4" s="1"/>
  <c r="G772" i="4"/>
  <c r="F772" i="4"/>
  <c r="E772" i="4"/>
  <c r="J772" i="4" s="1"/>
  <c r="D772" i="4"/>
  <c r="K771" i="4"/>
  <c r="J771" i="4"/>
  <c r="I771" i="4"/>
  <c r="H770" i="4"/>
  <c r="G770" i="4"/>
  <c r="F770" i="4"/>
  <c r="E770" i="4"/>
  <c r="D770" i="4"/>
  <c r="K769" i="4"/>
  <c r="J769" i="4"/>
  <c r="I769" i="4"/>
  <c r="H768" i="4"/>
  <c r="G768" i="4"/>
  <c r="J768" i="4" s="1"/>
  <c r="F768" i="4"/>
  <c r="E768" i="4"/>
  <c r="D768" i="4"/>
  <c r="H764" i="4"/>
  <c r="H765" i="4" s="1"/>
  <c r="I765" i="4" s="1"/>
  <c r="G764" i="4"/>
  <c r="F764" i="4"/>
  <c r="K764" i="4" s="1"/>
  <c r="E764" i="4"/>
  <c r="D764" i="4"/>
  <c r="D765" i="4" s="1"/>
  <c r="H762" i="4"/>
  <c r="G762" i="4"/>
  <c r="G763" i="4" s="1"/>
  <c r="F762" i="4"/>
  <c r="F761" i="4" s="1"/>
  <c r="E762" i="4"/>
  <c r="E763" i="4" s="1"/>
  <c r="D762" i="4"/>
  <c r="D763" i="4" s="1"/>
  <c r="D761" i="4"/>
  <c r="H758" i="4"/>
  <c r="G758" i="4"/>
  <c r="F758" i="4"/>
  <c r="E758" i="4"/>
  <c r="D758" i="4"/>
  <c r="H754" i="4"/>
  <c r="G754" i="4"/>
  <c r="F754" i="4"/>
  <c r="E754" i="4"/>
  <c r="D754" i="4"/>
  <c r="K748" i="4"/>
  <c r="J748" i="4"/>
  <c r="I748" i="4"/>
  <c r="H747" i="4"/>
  <c r="I747" i="4" s="1"/>
  <c r="G747" i="4"/>
  <c r="K747" i="4" s="1"/>
  <c r="F747" i="4"/>
  <c r="E747" i="4"/>
  <c r="J747" i="4" s="1"/>
  <c r="D747" i="4"/>
  <c r="I741" i="4"/>
  <c r="H741" i="4"/>
  <c r="G741" i="4"/>
  <c r="F741" i="4"/>
  <c r="F740" i="4" s="1"/>
  <c r="E741" i="4"/>
  <c r="J741" i="4" s="1"/>
  <c r="D741" i="4"/>
  <c r="H740" i="4"/>
  <c r="I740" i="4" s="1"/>
  <c r="G740" i="4"/>
  <c r="E740" i="4"/>
  <c r="D740" i="4"/>
  <c r="K734" i="4"/>
  <c r="J734" i="4"/>
  <c r="I734" i="4"/>
  <c r="H733" i="4"/>
  <c r="G733" i="4"/>
  <c r="K733" i="4" s="1"/>
  <c r="F733" i="4"/>
  <c r="E733" i="4"/>
  <c r="D733" i="4"/>
  <c r="H727" i="4"/>
  <c r="G727" i="4"/>
  <c r="F727" i="4"/>
  <c r="F726" i="4" s="1"/>
  <c r="E727" i="4"/>
  <c r="E726" i="4" s="1"/>
  <c r="J726" i="4" s="1"/>
  <c r="D727" i="4"/>
  <c r="D726" i="4" s="1"/>
  <c r="G726" i="4"/>
  <c r="H725" i="4"/>
  <c r="H719" i="4" s="1"/>
  <c r="G725" i="4"/>
  <c r="F725" i="4"/>
  <c r="F719" i="4" s="1"/>
  <c r="E725" i="4"/>
  <c r="E719" i="4" s="1"/>
  <c r="D725" i="4"/>
  <c r="G719" i="4"/>
  <c r="D719" i="4"/>
  <c r="H717" i="4"/>
  <c r="G717" i="4"/>
  <c r="G712" i="4" s="1"/>
  <c r="F717" i="4"/>
  <c r="E717" i="4"/>
  <c r="D717" i="4"/>
  <c r="H712" i="4"/>
  <c r="F712" i="4"/>
  <c r="E712" i="4"/>
  <c r="D712" i="4"/>
  <c r="D711" i="4"/>
  <c r="D710" i="4"/>
  <c r="G709" i="4"/>
  <c r="G708" i="4"/>
  <c r="F708" i="4"/>
  <c r="G706" i="4"/>
  <c r="G707" i="4" s="1"/>
  <c r="F706" i="4"/>
  <c r="E706" i="4"/>
  <c r="E707" i="4" s="1"/>
  <c r="D704" i="4"/>
  <c r="D697" i="4" s="1"/>
  <c r="D703" i="4"/>
  <c r="H701" i="4"/>
  <c r="H702" i="4" s="1"/>
  <c r="G701" i="4"/>
  <c r="G702" i="4" s="1"/>
  <c r="G695" i="4" s="1"/>
  <c r="E701" i="4"/>
  <c r="D701" i="4"/>
  <c r="D702" i="4" s="1"/>
  <c r="H700" i="4"/>
  <c r="I700" i="4" s="1"/>
  <c r="G700" i="4"/>
  <c r="J700" i="4" s="1"/>
  <c r="E700" i="4"/>
  <c r="D700" i="4"/>
  <c r="H699" i="4"/>
  <c r="H698" i="4" s="1"/>
  <c r="G699" i="4"/>
  <c r="F699" i="4"/>
  <c r="K699" i="4" s="1"/>
  <c r="E699" i="4"/>
  <c r="E692" i="4" s="1"/>
  <c r="D699" i="4"/>
  <c r="I699" i="4" s="1"/>
  <c r="G698" i="4"/>
  <c r="E698" i="4"/>
  <c r="J698" i="4" s="1"/>
  <c r="H697" i="4"/>
  <c r="G697" i="4"/>
  <c r="F697" i="4"/>
  <c r="E697" i="4"/>
  <c r="H696" i="4"/>
  <c r="G696" i="4"/>
  <c r="F696" i="4"/>
  <c r="E696" i="4"/>
  <c r="D696" i="4"/>
  <c r="G694" i="4"/>
  <c r="G692" i="4"/>
  <c r="G691" i="4"/>
  <c r="H688" i="4"/>
  <c r="G688" i="4"/>
  <c r="F688" i="4"/>
  <c r="E688" i="4"/>
  <c r="D688" i="4"/>
  <c r="K685" i="4"/>
  <c r="J685" i="4"/>
  <c r="I685" i="4"/>
  <c r="H684" i="4"/>
  <c r="G684" i="4"/>
  <c r="K684" i="4" s="1"/>
  <c r="F684" i="4"/>
  <c r="E684" i="4"/>
  <c r="D684" i="4"/>
  <c r="H681" i="4"/>
  <c r="G681" i="4"/>
  <c r="F681" i="4"/>
  <c r="E681" i="4"/>
  <c r="D681" i="4"/>
  <c r="K678" i="4"/>
  <c r="J678" i="4"/>
  <c r="I678" i="4"/>
  <c r="H677" i="4"/>
  <c r="G677" i="4"/>
  <c r="F677" i="4"/>
  <c r="E677" i="4"/>
  <c r="D677" i="4"/>
  <c r="H674" i="4"/>
  <c r="G674" i="4"/>
  <c r="F674" i="4"/>
  <c r="E674" i="4"/>
  <c r="D674" i="4"/>
  <c r="H671" i="4"/>
  <c r="G671" i="4"/>
  <c r="K671" i="4" s="1"/>
  <c r="F671" i="4"/>
  <c r="F670" i="4" s="1"/>
  <c r="E671" i="4"/>
  <c r="D671" i="4"/>
  <c r="H670" i="4"/>
  <c r="E670" i="4"/>
  <c r="D670" i="4"/>
  <c r="H667" i="4"/>
  <c r="G667" i="4"/>
  <c r="F667" i="4"/>
  <c r="E667" i="4"/>
  <c r="D667" i="4"/>
  <c r="J666" i="4"/>
  <c r="I666" i="4"/>
  <c r="H665" i="4"/>
  <c r="G665" i="4"/>
  <c r="F665" i="4"/>
  <c r="E665" i="4"/>
  <c r="J665" i="4" s="1"/>
  <c r="D665" i="4"/>
  <c r="K664" i="4"/>
  <c r="J664" i="4"/>
  <c r="I664" i="4"/>
  <c r="H663" i="4"/>
  <c r="G663" i="4"/>
  <c r="F663" i="4"/>
  <c r="E663" i="4"/>
  <c r="D663" i="4"/>
  <c r="H660" i="4"/>
  <c r="G660" i="4"/>
  <c r="F660" i="4"/>
  <c r="E660" i="4"/>
  <c r="D660" i="4"/>
  <c r="K657" i="4"/>
  <c r="J657" i="4"/>
  <c r="I657" i="4"/>
  <c r="H656" i="4"/>
  <c r="G656" i="4"/>
  <c r="F656" i="4"/>
  <c r="E656" i="4"/>
  <c r="D656" i="4"/>
  <c r="H653" i="4"/>
  <c r="G653" i="4"/>
  <c r="F653" i="4"/>
  <c r="E653" i="4"/>
  <c r="D653" i="4"/>
  <c r="K650" i="4"/>
  <c r="J650" i="4"/>
  <c r="I650" i="4"/>
  <c r="H649" i="4"/>
  <c r="G649" i="4"/>
  <c r="J649" i="4" s="1"/>
  <c r="F649" i="4"/>
  <c r="E649" i="4"/>
  <c r="D649" i="4"/>
  <c r="H646" i="4"/>
  <c r="G646" i="4"/>
  <c r="F646" i="4"/>
  <c r="E646" i="4"/>
  <c r="D646" i="4"/>
  <c r="H642" i="4"/>
  <c r="G642" i="4"/>
  <c r="F642" i="4"/>
  <c r="E642" i="4"/>
  <c r="D642" i="4"/>
  <c r="H639" i="4"/>
  <c r="G639" i="4"/>
  <c r="F639" i="4"/>
  <c r="E639" i="4"/>
  <c r="D639" i="4"/>
  <c r="H636" i="4"/>
  <c r="H635" i="4" s="1"/>
  <c r="G636" i="4"/>
  <c r="G635" i="4" s="1"/>
  <c r="F636" i="4"/>
  <c r="E636" i="4"/>
  <c r="D636" i="4"/>
  <c r="D635" i="4" s="1"/>
  <c r="F635" i="4"/>
  <c r="E635" i="4"/>
  <c r="K629" i="4"/>
  <c r="J629" i="4"/>
  <c r="I629" i="4"/>
  <c r="H628" i="4"/>
  <c r="G628" i="4"/>
  <c r="F628" i="4"/>
  <c r="E628" i="4"/>
  <c r="D628" i="4"/>
  <c r="H622" i="4"/>
  <c r="G622" i="4"/>
  <c r="F622" i="4"/>
  <c r="E622" i="4"/>
  <c r="E621" i="4" s="1"/>
  <c r="D622" i="4"/>
  <c r="H621" i="4"/>
  <c r="G621" i="4"/>
  <c r="K621" i="4" s="1"/>
  <c r="F621" i="4"/>
  <c r="D621" i="4"/>
  <c r="J615" i="4"/>
  <c r="I615" i="4"/>
  <c r="H614" i="4"/>
  <c r="G614" i="4"/>
  <c r="F614" i="4"/>
  <c r="E614" i="4"/>
  <c r="D614" i="4"/>
  <c r="K608" i="4"/>
  <c r="J608" i="4"/>
  <c r="I608" i="4"/>
  <c r="H607" i="4"/>
  <c r="G607" i="4"/>
  <c r="F607" i="4"/>
  <c r="E607" i="4"/>
  <c r="D607" i="4"/>
  <c r="K601" i="4"/>
  <c r="J601" i="4"/>
  <c r="I601" i="4"/>
  <c r="H600" i="4"/>
  <c r="I600" i="4" s="1"/>
  <c r="G600" i="4"/>
  <c r="K600" i="4" s="1"/>
  <c r="F600" i="4"/>
  <c r="E600" i="4"/>
  <c r="D600" i="4"/>
  <c r="K599" i="4"/>
  <c r="H599" i="4"/>
  <c r="G599" i="4"/>
  <c r="F599" i="4"/>
  <c r="E599" i="4"/>
  <c r="D599" i="4"/>
  <c r="K598" i="4"/>
  <c r="H598" i="4"/>
  <c r="G598" i="4"/>
  <c r="F598" i="4"/>
  <c r="E598" i="4"/>
  <c r="D598" i="4"/>
  <c r="H596" i="4"/>
  <c r="H597" i="4" s="1"/>
  <c r="G596" i="4"/>
  <c r="G593" i="4" s="1"/>
  <c r="F596" i="4"/>
  <c r="F597" i="4" s="1"/>
  <c r="E596" i="4"/>
  <c r="E597" i="4" s="1"/>
  <c r="D596" i="4"/>
  <c r="D597" i="4" s="1"/>
  <c r="H595" i="4"/>
  <c r="G595" i="4"/>
  <c r="F595" i="4"/>
  <c r="E595" i="4"/>
  <c r="D595" i="4"/>
  <c r="I594" i="4"/>
  <c r="H594" i="4"/>
  <c r="G594" i="4"/>
  <c r="F594" i="4"/>
  <c r="F593" i="4" s="1"/>
  <c r="E594" i="4"/>
  <c r="J594" i="4" s="1"/>
  <c r="D594" i="4"/>
  <c r="E593" i="4"/>
  <c r="K587" i="4"/>
  <c r="J587" i="4"/>
  <c r="I587" i="4"/>
  <c r="H586" i="4"/>
  <c r="I586" i="4" s="1"/>
  <c r="G586" i="4"/>
  <c r="F586" i="4"/>
  <c r="E586" i="4"/>
  <c r="D586" i="4"/>
  <c r="K585" i="4"/>
  <c r="H585" i="4"/>
  <c r="I585" i="4" s="1"/>
  <c r="G585" i="4"/>
  <c r="J585" i="4" s="1"/>
  <c r="F585" i="4"/>
  <c r="E585" i="4"/>
  <c r="D585" i="4"/>
  <c r="K584" i="4"/>
  <c r="H584" i="4"/>
  <c r="G584" i="4"/>
  <c r="F584" i="4"/>
  <c r="E584" i="4"/>
  <c r="E579" i="4" s="1"/>
  <c r="D584" i="4"/>
  <c r="K582" i="4"/>
  <c r="H582" i="4"/>
  <c r="F582" i="4"/>
  <c r="E582" i="4"/>
  <c r="D582" i="4"/>
  <c r="E581" i="4"/>
  <c r="D581" i="4"/>
  <c r="H580" i="4"/>
  <c r="I580" i="4" s="1"/>
  <c r="G580" i="4"/>
  <c r="K580" i="4" s="1"/>
  <c r="F580" i="4"/>
  <c r="E580" i="4"/>
  <c r="D580" i="4"/>
  <c r="F579" i="4"/>
  <c r="K572" i="4"/>
  <c r="H572" i="4"/>
  <c r="G572" i="4"/>
  <c r="F572" i="4"/>
  <c r="E572" i="4"/>
  <c r="D572" i="4"/>
  <c r="J566" i="4"/>
  <c r="I566" i="4"/>
  <c r="K565" i="4"/>
  <c r="I565" i="4"/>
  <c r="H565" i="4"/>
  <c r="G565" i="4"/>
  <c r="F565" i="4"/>
  <c r="E565" i="4"/>
  <c r="J565" i="4" s="1"/>
  <c r="D565" i="4"/>
  <c r="K559" i="4"/>
  <c r="J559" i="4"/>
  <c r="I559" i="4"/>
  <c r="H558" i="4"/>
  <c r="I558" i="4" s="1"/>
  <c r="G558" i="4"/>
  <c r="J558" i="4" s="1"/>
  <c r="F558" i="4"/>
  <c r="E558" i="4"/>
  <c r="D558" i="4"/>
  <c r="K557" i="4"/>
  <c r="H557" i="4"/>
  <c r="G557" i="4"/>
  <c r="F557" i="4"/>
  <c r="E557" i="4"/>
  <c r="D557" i="4"/>
  <c r="K556" i="4"/>
  <c r="H556" i="4"/>
  <c r="G556" i="4"/>
  <c r="F556" i="4"/>
  <c r="E556" i="4"/>
  <c r="D556" i="4"/>
  <c r="K554" i="4"/>
  <c r="H554" i="4"/>
  <c r="G554" i="4"/>
  <c r="F554" i="4"/>
  <c r="E554" i="4"/>
  <c r="D554" i="4"/>
  <c r="K553" i="4"/>
  <c r="H553" i="4"/>
  <c r="G553" i="4"/>
  <c r="F553" i="4"/>
  <c r="E553" i="4"/>
  <c r="D553" i="4"/>
  <c r="H552" i="4"/>
  <c r="H551" i="4" s="1"/>
  <c r="I551" i="4" s="1"/>
  <c r="G552" i="4"/>
  <c r="F552" i="4"/>
  <c r="E552" i="4"/>
  <c r="D552" i="4"/>
  <c r="E551" i="4"/>
  <c r="D551" i="4"/>
  <c r="K545" i="4"/>
  <c r="J545" i="4"/>
  <c r="I545" i="4"/>
  <c r="H544" i="4"/>
  <c r="G544" i="4"/>
  <c r="K544" i="4" s="1"/>
  <c r="F544" i="4"/>
  <c r="E544" i="4"/>
  <c r="D544" i="4"/>
  <c r="H537" i="4"/>
  <c r="G537" i="4"/>
  <c r="F537" i="4"/>
  <c r="E537" i="4"/>
  <c r="D537" i="4"/>
  <c r="K531" i="4"/>
  <c r="J531" i="4"/>
  <c r="I531" i="4"/>
  <c r="H530" i="4"/>
  <c r="G530" i="4"/>
  <c r="F530" i="4"/>
  <c r="E530" i="4"/>
  <c r="D530" i="4"/>
  <c r="K524" i="4"/>
  <c r="J524" i="4"/>
  <c r="I524" i="4"/>
  <c r="H523" i="4"/>
  <c r="I523" i="4" s="1"/>
  <c r="G523" i="4"/>
  <c r="J523" i="4" s="1"/>
  <c r="F523" i="4"/>
  <c r="E523" i="4"/>
  <c r="D523" i="4"/>
  <c r="K522" i="4"/>
  <c r="H522" i="4"/>
  <c r="G522" i="4"/>
  <c r="F522" i="4"/>
  <c r="E522" i="4"/>
  <c r="D522" i="4"/>
  <c r="K521" i="4"/>
  <c r="H521" i="4"/>
  <c r="G521" i="4"/>
  <c r="F521" i="4"/>
  <c r="E521" i="4"/>
  <c r="D521" i="4"/>
  <c r="K519" i="4"/>
  <c r="H519" i="4"/>
  <c r="G519" i="4"/>
  <c r="F519" i="4"/>
  <c r="E519" i="4"/>
  <c r="D519" i="4"/>
  <c r="K518" i="4"/>
  <c r="H518" i="4"/>
  <c r="G518" i="4"/>
  <c r="F518" i="4"/>
  <c r="E518" i="4"/>
  <c r="D518" i="4"/>
  <c r="H517" i="4"/>
  <c r="G517" i="4"/>
  <c r="G510" i="4" s="1"/>
  <c r="F517" i="4"/>
  <c r="F516" i="4" s="1"/>
  <c r="E517" i="4"/>
  <c r="D517" i="4"/>
  <c r="I517" i="4" s="1"/>
  <c r="K515" i="4"/>
  <c r="H515" i="4"/>
  <c r="G515" i="4"/>
  <c r="F515" i="4"/>
  <c r="E515" i="4"/>
  <c r="D515" i="4"/>
  <c r="K514" i="4"/>
  <c r="H514" i="4"/>
  <c r="G514" i="4"/>
  <c r="F514" i="4"/>
  <c r="E514" i="4"/>
  <c r="D514" i="4"/>
  <c r="G512" i="4"/>
  <c r="G513" i="4" s="1"/>
  <c r="F512" i="4"/>
  <c r="F513" i="4" s="1"/>
  <c r="E512" i="4"/>
  <c r="E513" i="4" s="1"/>
  <c r="J513" i="4" s="1"/>
  <c r="H511" i="4"/>
  <c r="I511" i="4" s="1"/>
  <c r="G511" i="4"/>
  <c r="K511" i="4" s="1"/>
  <c r="F511" i="4"/>
  <c r="E511" i="4"/>
  <c r="D511" i="4"/>
  <c r="H510" i="4"/>
  <c r="E510" i="4"/>
  <c r="E509" i="4" s="1"/>
  <c r="D510" i="4"/>
  <c r="H502" i="4"/>
  <c r="G502" i="4"/>
  <c r="F502" i="4"/>
  <c r="E502" i="4"/>
  <c r="D502" i="4"/>
  <c r="K496" i="4"/>
  <c r="J496" i="4"/>
  <c r="I496" i="4"/>
  <c r="H495" i="4"/>
  <c r="I495" i="4" s="1"/>
  <c r="G495" i="4"/>
  <c r="K495" i="4" s="1"/>
  <c r="F495" i="4"/>
  <c r="E495" i="4"/>
  <c r="D495" i="4"/>
  <c r="K489" i="4"/>
  <c r="J489" i="4"/>
  <c r="I489" i="4"/>
  <c r="H488" i="4"/>
  <c r="G488" i="4"/>
  <c r="K488" i="4" s="1"/>
  <c r="F488" i="4"/>
  <c r="E488" i="4"/>
  <c r="J488" i="4" s="1"/>
  <c r="D488" i="4"/>
  <c r="K482" i="4"/>
  <c r="J482" i="4"/>
  <c r="I482" i="4"/>
  <c r="H481" i="4"/>
  <c r="I481" i="4" s="1"/>
  <c r="G481" i="4"/>
  <c r="F481" i="4"/>
  <c r="E481" i="4"/>
  <c r="D481" i="4"/>
  <c r="K475" i="4"/>
  <c r="J475" i="4"/>
  <c r="I475" i="4"/>
  <c r="H474" i="4"/>
  <c r="G474" i="4"/>
  <c r="J474" i="4" s="1"/>
  <c r="F474" i="4"/>
  <c r="E474" i="4"/>
  <c r="D474" i="4"/>
  <c r="H468" i="4"/>
  <c r="H461" i="4" s="1"/>
  <c r="G468" i="4"/>
  <c r="J468" i="4" s="1"/>
  <c r="F468" i="4"/>
  <c r="E468" i="4"/>
  <c r="D468" i="4"/>
  <c r="D461" i="4" s="1"/>
  <c r="D460" i="4" s="1"/>
  <c r="H467" i="4"/>
  <c r="G467" i="4"/>
  <c r="F467" i="4"/>
  <c r="E467" i="4"/>
  <c r="D467" i="4"/>
  <c r="H466" i="4"/>
  <c r="G466" i="4"/>
  <c r="F466" i="4"/>
  <c r="E466" i="4"/>
  <c r="D466" i="4"/>
  <c r="H465" i="4"/>
  <c r="G465" i="4"/>
  <c r="F465" i="4"/>
  <c r="E465" i="4"/>
  <c r="D465" i="4"/>
  <c r="F461" i="4"/>
  <c r="F460" i="4" s="1"/>
  <c r="E461" i="4"/>
  <c r="H457" i="4"/>
  <c r="I457" i="4" s="1"/>
  <c r="G457" i="4"/>
  <c r="K457" i="4" s="1"/>
  <c r="F457" i="4"/>
  <c r="E457" i="4"/>
  <c r="D457" i="4"/>
  <c r="K456" i="4"/>
  <c r="J456" i="4"/>
  <c r="I456" i="4"/>
  <c r="I455" i="4"/>
  <c r="H455" i="4"/>
  <c r="G455" i="4"/>
  <c r="F455" i="4"/>
  <c r="E455" i="4"/>
  <c r="E427" i="4" s="1"/>
  <c r="D455" i="4"/>
  <c r="K454" i="4"/>
  <c r="J454" i="4"/>
  <c r="I454" i="4"/>
  <c r="H453" i="4"/>
  <c r="G453" i="4"/>
  <c r="F453" i="4"/>
  <c r="E453" i="4"/>
  <c r="D453" i="4"/>
  <c r="H450" i="4"/>
  <c r="G450" i="4"/>
  <c r="F450" i="4"/>
  <c r="E450" i="4"/>
  <c r="D450" i="4"/>
  <c r="K447" i="4"/>
  <c r="J447" i="4"/>
  <c r="I447" i="4"/>
  <c r="H446" i="4"/>
  <c r="G446" i="4"/>
  <c r="J446" i="4" s="1"/>
  <c r="F446" i="4"/>
  <c r="E446" i="4"/>
  <c r="D446" i="4"/>
  <c r="H443" i="4"/>
  <c r="G443" i="4"/>
  <c r="F443" i="4"/>
  <c r="E443" i="4"/>
  <c r="D443" i="4"/>
  <c r="K440" i="4"/>
  <c r="J440" i="4"/>
  <c r="I440" i="4"/>
  <c r="H439" i="4"/>
  <c r="G439" i="4"/>
  <c r="J439" i="4" s="1"/>
  <c r="F439" i="4"/>
  <c r="E439" i="4"/>
  <c r="D439" i="4"/>
  <c r="H436" i="4"/>
  <c r="G436" i="4"/>
  <c r="F436" i="4"/>
  <c r="E436" i="4"/>
  <c r="D436" i="4"/>
  <c r="K433" i="4"/>
  <c r="J433" i="4"/>
  <c r="I433" i="4"/>
  <c r="H432" i="4"/>
  <c r="G432" i="4"/>
  <c r="F432" i="4"/>
  <c r="E432" i="4"/>
  <c r="D432" i="4"/>
  <c r="H428" i="4"/>
  <c r="G428" i="4"/>
  <c r="F428" i="4"/>
  <c r="F429" i="4" s="1"/>
  <c r="E428" i="4"/>
  <c r="E429" i="4" s="1"/>
  <c r="D428" i="4"/>
  <c r="D429" i="4" s="1"/>
  <c r="H427" i="4"/>
  <c r="G427" i="4"/>
  <c r="J427" i="4" s="1"/>
  <c r="F427" i="4"/>
  <c r="D427" i="4"/>
  <c r="H426" i="4"/>
  <c r="G426" i="4"/>
  <c r="J426" i="4" s="1"/>
  <c r="F426" i="4"/>
  <c r="F425" i="4" s="1"/>
  <c r="E426" i="4"/>
  <c r="D426" i="4"/>
  <c r="H425" i="4"/>
  <c r="G425" i="4"/>
  <c r="J425" i="4" s="1"/>
  <c r="E425" i="4"/>
  <c r="D425" i="4"/>
  <c r="H422" i="4"/>
  <c r="H420" i="4"/>
  <c r="G420" i="4"/>
  <c r="K419" i="4"/>
  <c r="J419" i="4"/>
  <c r="I419" i="4"/>
  <c r="H418" i="4"/>
  <c r="K418" i="4" s="1"/>
  <c r="G418" i="4"/>
  <c r="J418" i="4" s="1"/>
  <c r="F418" i="4"/>
  <c r="E418" i="4"/>
  <c r="D418" i="4"/>
  <c r="H415" i="4"/>
  <c r="I415" i="4" s="1"/>
  <c r="G415" i="4"/>
  <c r="K415" i="4" s="1"/>
  <c r="F415" i="4"/>
  <c r="E415" i="4"/>
  <c r="D415" i="4"/>
  <c r="K414" i="4"/>
  <c r="J414" i="4"/>
  <c r="I414" i="4"/>
  <c r="H413" i="4"/>
  <c r="G413" i="4"/>
  <c r="J413" i="4" s="1"/>
  <c r="F413" i="4"/>
  <c r="E413" i="4"/>
  <c r="D413" i="4"/>
  <c r="K412" i="4"/>
  <c r="J412" i="4"/>
  <c r="I412" i="4"/>
  <c r="H411" i="4"/>
  <c r="I411" i="4" s="1"/>
  <c r="G411" i="4"/>
  <c r="K411" i="4" s="1"/>
  <c r="F411" i="4"/>
  <c r="E411" i="4"/>
  <c r="D411" i="4"/>
  <c r="H408" i="4"/>
  <c r="H406" i="4"/>
  <c r="G406" i="4"/>
  <c r="H404" i="4"/>
  <c r="G404" i="4"/>
  <c r="F404" i="4"/>
  <c r="E404" i="4"/>
  <c r="D404" i="4"/>
  <c r="K398" i="4"/>
  <c r="J398" i="4"/>
  <c r="I398" i="4"/>
  <c r="J397" i="4"/>
  <c r="I397" i="4"/>
  <c r="H397" i="4"/>
  <c r="G397" i="4"/>
  <c r="F397" i="4"/>
  <c r="E397" i="4"/>
  <c r="D397" i="4"/>
  <c r="K391" i="4"/>
  <c r="J391" i="4"/>
  <c r="I391" i="4"/>
  <c r="H390" i="4"/>
  <c r="I390" i="4" s="1"/>
  <c r="G390" i="4"/>
  <c r="K390" i="4" s="1"/>
  <c r="F390" i="4"/>
  <c r="E390" i="4"/>
  <c r="D390" i="4"/>
  <c r="I384" i="4"/>
  <c r="E384" i="4"/>
  <c r="J384" i="4" s="1"/>
  <c r="H383" i="4"/>
  <c r="I383" i="4" s="1"/>
  <c r="G383" i="4"/>
  <c r="F383" i="4"/>
  <c r="D383" i="4"/>
  <c r="H377" i="4"/>
  <c r="I377" i="4" s="1"/>
  <c r="G377" i="4"/>
  <c r="K377" i="4" s="1"/>
  <c r="F377" i="4"/>
  <c r="D377" i="4"/>
  <c r="F376" i="4"/>
  <c r="D376" i="4"/>
  <c r="K370" i="4"/>
  <c r="J370" i="4"/>
  <c r="I370" i="4"/>
  <c r="J369" i="4"/>
  <c r="I369" i="4"/>
  <c r="H369" i="4"/>
  <c r="G369" i="4"/>
  <c r="F369" i="4"/>
  <c r="E369" i="4"/>
  <c r="D369" i="4"/>
  <c r="K363" i="4"/>
  <c r="J363" i="4"/>
  <c r="I363" i="4"/>
  <c r="H362" i="4"/>
  <c r="I362" i="4" s="1"/>
  <c r="G362" i="4"/>
  <c r="K362" i="4" s="1"/>
  <c r="F362" i="4"/>
  <c r="E362" i="4"/>
  <c r="D362" i="4"/>
  <c r="K356" i="4"/>
  <c r="J356" i="4"/>
  <c r="I356" i="4"/>
  <c r="H355" i="4"/>
  <c r="G355" i="4"/>
  <c r="J355" i="4" s="1"/>
  <c r="F355" i="4"/>
  <c r="E355" i="4"/>
  <c r="D355" i="4"/>
  <c r="K349" i="4"/>
  <c r="J349" i="4"/>
  <c r="I349" i="4"/>
  <c r="H348" i="4"/>
  <c r="I348" i="4" s="1"/>
  <c r="G348" i="4"/>
  <c r="K348" i="4" s="1"/>
  <c r="F348" i="4"/>
  <c r="E348" i="4"/>
  <c r="D348" i="4"/>
  <c r="K342" i="4"/>
  <c r="J342" i="4"/>
  <c r="I342" i="4"/>
  <c r="J341" i="4"/>
  <c r="I341" i="4"/>
  <c r="H341" i="4"/>
  <c r="G341" i="4"/>
  <c r="F341" i="4"/>
  <c r="E341" i="4"/>
  <c r="D341" i="4"/>
  <c r="K334" i="4"/>
  <c r="H334" i="4"/>
  <c r="G334" i="4"/>
  <c r="F334" i="4"/>
  <c r="E334" i="4"/>
  <c r="D334" i="4"/>
  <c r="K328" i="4"/>
  <c r="J328" i="4"/>
  <c r="I328" i="4"/>
  <c r="I327" i="4"/>
  <c r="H327" i="4"/>
  <c r="G327" i="4"/>
  <c r="F327" i="4"/>
  <c r="E327" i="4"/>
  <c r="D327" i="4"/>
  <c r="H326" i="4"/>
  <c r="G326" i="4"/>
  <c r="F326" i="4"/>
  <c r="E326" i="4"/>
  <c r="D326" i="4"/>
  <c r="H325" i="4"/>
  <c r="G325" i="4"/>
  <c r="F325" i="4"/>
  <c r="E325" i="4"/>
  <c r="D325" i="4"/>
  <c r="H323" i="4"/>
  <c r="G323" i="4"/>
  <c r="F323" i="4"/>
  <c r="E323" i="4"/>
  <c r="E320" i="4" s="1"/>
  <c r="D323" i="4"/>
  <c r="H322" i="4"/>
  <c r="G322" i="4"/>
  <c r="F322" i="4"/>
  <c r="E322" i="4"/>
  <c r="D322" i="4"/>
  <c r="H321" i="4"/>
  <c r="I321" i="4" s="1"/>
  <c r="G321" i="4"/>
  <c r="K321" i="4" s="1"/>
  <c r="F321" i="4"/>
  <c r="E321" i="4"/>
  <c r="D321" i="4"/>
  <c r="G320" i="4"/>
  <c r="H315" i="4"/>
  <c r="G315" i="4"/>
  <c r="F315" i="4"/>
  <c r="E315" i="4"/>
  <c r="D315" i="4"/>
  <c r="K314" i="4"/>
  <c r="H314" i="4"/>
  <c r="G314" i="4"/>
  <c r="J314" i="4" s="1"/>
  <c r="F314" i="4"/>
  <c r="E314" i="4"/>
  <c r="D314" i="4"/>
  <c r="H313" i="4"/>
  <c r="F313" i="4"/>
  <c r="E313" i="4"/>
  <c r="D313" i="4"/>
  <c r="K307" i="4"/>
  <c r="J307" i="4"/>
  <c r="I307" i="4"/>
  <c r="I306" i="4"/>
  <c r="H306" i="4"/>
  <c r="G306" i="4"/>
  <c r="F306" i="4"/>
  <c r="E306" i="4"/>
  <c r="D306" i="4"/>
  <c r="K300" i="4"/>
  <c r="J300" i="4"/>
  <c r="I300" i="4"/>
  <c r="H299" i="4"/>
  <c r="I299" i="4" s="1"/>
  <c r="G299" i="4"/>
  <c r="K299" i="4" s="1"/>
  <c r="F299" i="4"/>
  <c r="E299" i="4"/>
  <c r="D299" i="4"/>
  <c r="K293" i="4"/>
  <c r="J293" i="4"/>
  <c r="I293" i="4"/>
  <c r="H292" i="4"/>
  <c r="I292" i="4" s="1"/>
  <c r="G292" i="4"/>
  <c r="K292" i="4" s="1"/>
  <c r="F292" i="4"/>
  <c r="E292" i="4"/>
  <c r="D292" i="4"/>
  <c r="K286" i="4"/>
  <c r="J286" i="4"/>
  <c r="I286" i="4"/>
  <c r="H285" i="4"/>
  <c r="G285" i="4"/>
  <c r="F285" i="4"/>
  <c r="E285" i="4"/>
  <c r="D285" i="4"/>
  <c r="K278" i="4"/>
  <c r="H278" i="4"/>
  <c r="G278" i="4"/>
  <c r="F278" i="4"/>
  <c r="E278" i="4"/>
  <c r="D278" i="4"/>
  <c r="H275" i="4"/>
  <c r="G275" i="4"/>
  <c r="G268" i="4" s="1"/>
  <c r="F275" i="4"/>
  <c r="F268" i="4" s="1"/>
  <c r="E275" i="4"/>
  <c r="D275" i="4"/>
  <c r="K272" i="4"/>
  <c r="J272" i="4"/>
  <c r="I272" i="4"/>
  <c r="I271" i="4"/>
  <c r="H271" i="4"/>
  <c r="G271" i="4"/>
  <c r="F271" i="4"/>
  <c r="E271" i="4"/>
  <c r="J271" i="4" s="1"/>
  <c r="D271" i="4"/>
  <c r="H270" i="4"/>
  <c r="G270" i="4"/>
  <c r="F270" i="4"/>
  <c r="E270" i="4"/>
  <c r="D270" i="4"/>
  <c r="H269" i="4"/>
  <c r="G269" i="4"/>
  <c r="F269" i="4"/>
  <c r="E269" i="4"/>
  <c r="D269" i="4"/>
  <c r="H268" i="4"/>
  <c r="E268" i="4"/>
  <c r="D268" i="4"/>
  <c r="H267" i="4"/>
  <c r="G267" i="4"/>
  <c r="F267" i="4"/>
  <c r="E267" i="4"/>
  <c r="D267" i="4"/>
  <c r="F266" i="4"/>
  <c r="E266" i="4"/>
  <c r="D266" i="4"/>
  <c r="H265" i="4"/>
  <c r="H264" i="4" s="1"/>
  <c r="I264" i="4" s="1"/>
  <c r="G265" i="4"/>
  <c r="K265" i="4" s="1"/>
  <c r="F265" i="4"/>
  <c r="E265" i="4"/>
  <c r="D265" i="4"/>
  <c r="E264" i="4"/>
  <c r="D264" i="4"/>
  <c r="K258" i="4"/>
  <c r="J258" i="4"/>
  <c r="I258" i="4"/>
  <c r="K257" i="4"/>
  <c r="H257" i="4"/>
  <c r="G257" i="4"/>
  <c r="F257" i="4"/>
  <c r="E257" i="4"/>
  <c r="D257" i="4"/>
  <c r="K251" i="4"/>
  <c r="J251" i="4"/>
  <c r="I251" i="4"/>
  <c r="I250" i="4"/>
  <c r="H250" i="4"/>
  <c r="G250" i="4"/>
  <c r="F250" i="4"/>
  <c r="E250" i="4"/>
  <c r="D250" i="4"/>
  <c r="K243" i="4"/>
  <c r="H243" i="4"/>
  <c r="G243" i="4"/>
  <c r="F243" i="4"/>
  <c r="E243" i="4"/>
  <c r="D243" i="4"/>
  <c r="K242" i="4"/>
  <c r="H242" i="4"/>
  <c r="F242" i="4"/>
  <c r="E242" i="4"/>
  <c r="D242" i="4"/>
  <c r="K241" i="4"/>
  <c r="H241" i="4"/>
  <c r="F241" i="4"/>
  <c r="E241" i="4"/>
  <c r="D241" i="4"/>
  <c r="K239" i="4"/>
  <c r="H239" i="4"/>
  <c r="F239" i="4"/>
  <c r="E239" i="4"/>
  <c r="D239" i="4"/>
  <c r="D236" i="4" s="1"/>
  <c r="K238" i="4"/>
  <c r="H238" i="4"/>
  <c r="F238" i="4"/>
  <c r="E238" i="4"/>
  <c r="D238" i="4"/>
  <c r="I237" i="4"/>
  <c r="H237" i="4"/>
  <c r="G237" i="4"/>
  <c r="F237" i="4"/>
  <c r="E237" i="4"/>
  <c r="D237" i="4"/>
  <c r="G236" i="4"/>
  <c r="E236" i="4"/>
  <c r="K235" i="4"/>
  <c r="J235" i="4"/>
  <c r="H235" i="4"/>
  <c r="F235" i="4"/>
  <c r="E235" i="4"/>
  <c r="D235" i="4"/>
  <c r="K234" i="4"/>
  <c r="H234" i="4"/>
  <c r="F234" i="4"/>
  <c r="E234" i="4"/>
  <c r="D234" i="4"/>
  <c r="K232" i="4"/>
  <c r="H232" i="4"/>
  <c r="F232" i="4"/>
  <c r="E232" i="4"/>
  <c r="D232" i="4"/>
  <c r="K231" i="4"/>
  <c r="H231" i="4"/>
  <c r="F231" i="4"/>
  <c r="E231" i="4"/>
  <c r="D231" i="4"/>
  <c r="H230" i="4"/>
  <c r="G230" i="4"/>
  <c r="G229" i="4" s="1"/>
  <c r="F230" i="4"/>
  <c r="F229" i="4" s="1"/>
  <c r="E230" i="4"/>
  <c r="E229" i="4" s="1"/>
  <c r="D230" i="4"/>
  <c r="H229" i="4"/>
  <c r="D229" i="4"/>
  <c r="K222" i="4"/>
  <c r="J222" i="4"/>
  <c r="H222" i="4"/>
  <c r="G222" i="4"/>
  <c r="F222" i="4"/>
  <c r="E222" i="4"/>
  <c r="D222" i="4"/>
  <c r="K216" i="4"/>
  <c r="K215" i="4" s="1"/>
  <c r="J216" i="4"/>
  <c r="I216" i="4"/>
  <c r="J215" i="4"/>
  <c r="I215" i="4"/>
  <c r="H215" i="4"/>
  <c r="G215" i="4"/>
  <c r="F215" i="4"/>
  <c r="E215" i="4"/>
  <c r="D215" i="4"/>
  <c r="K209" i="4"/>
  <c r="J209" i="4"/>
  <c r="I209" i="4"/>
  <c r="I208" i="4"/>
  <c r="H208" i="4"/>
  <c r="G208" i="4"/>
  <c r="F208" i="4"/>
  <c r="E208" i="4"/>
  <c r="D208" i="4"/>
  <c r="K201" i="4"/>
  <c r="J201" i="4"/>
  <c r="H201" i="4"/>
  <c r="G201" i="4"/>
  <c r="F201" i="4"/>
  <c r="E201" i="4"/>
  <c r="D201" i="4"/>
  <c r="H195" i="4"/>
  <c r="H153" i="4" s="1"/>
  <c r="G195" i="4"/>
  <c r="J195" i="4" s="1"/>
  <c r="F195" i="4"/>
  <c r="F194" i="4" s="1"/>
  <c r="E195" i="4"/>
  <c r="E194" i="4" s="1"/>
  <c r="D195" i="4"/>
  <c r="D153" i="4" s="1"/>
  <c r="D152" i="4" s="1"/>
  <c r="H194" i="4"/>
  <c r="G194" i="4"/>
  <c r="D194" i="4"/>
  <c r="K187" i="4"/>
  <c r="J187" i="4"/>
  <c r="H187" i="4"/>
  <c r="G187" i="4"/>
  <c r="F187" i="4"/>
  <c r="E187" i="4"/>
  <c r="D187" i="4"/>
  <c r="K180" i="4"/>
  <c r="J180" i="4"/>
  <c r="H180" i="4"/>
  <c r="G180" i="4"/>
  <c r="F180" i="4"/>
  <c r="E180" i="4"/>
  <c r="D180" i="4"/>
  <c r="K174" i="4"/>
  <c r="J174" i="4"/>
  <c r="I174" i="4"/>
  <c r="I173" i="4"/>
  <c r="H173" i="4"/>
  <c r="G173" i="4"/>
  <c r="K173" i="4" s="1"/>
  <c r="F173" i="4"/>
  <c r="E173" i="4"/>
  <c r="D173" i="4"/>
  <c r="K166" i="4"/>
  <c r="J166" i="4"/>
  <c r="H166" i="4"/>
  <c r="G166" i="4"/>
  <c r="F166" i="4"/>
  <c r="E166" i="4"/>
  <c r="D166" i="4"/>
  <c r="H161" i="4"/>
  <c r="G161" i="4"/>
  <c r="F161" i="4"/>
  <c r="E161" i="4"/>
  <c r="D161" i="4"/>
  <c r="H160" i="4"/>
  <c r="H159" i="4" s="1"/>
  <c r="G160" i="4"/>
  <c r="K160" i="4" s="1"/>
  <c r="F160" i="4"/>
  <c r="E160" i="4"/>
  <c r="E159" i="4" s="1"/>
  <c r="D160" i="4"/>
  <c r="D159" i="4" s="1"/>
  <c r="G159" i="4"/>
  <c r="K159" i="4" s="1"/>
  <c r="F159" i="4"/>
  <c r="H154" i="4"/>
  <c r="G154" i="4"/>
  <c r="F154" i="4"/>
  <c r="E154" i="4"/>
  <c r="D154" i="4"/>
  <c r="F153" i="4"/>
  <c r="F152" i="4" s="1"/>
  <c r="E153" i="4"/>
  <c r="E152" i="4"/>
  <c r="K146" i="4"/>
  <c r="J146" i="4"/>
  <c r="I146" i="4"/>
  <c r="H145" i="4"/>
  <c r="I145" i="4" s="1"/>
  <c r="G145" i="4"/>
  <c r="K145" i="4" s="1"/>
  <c r="F145" i="4"/>
  <c r="E145" i="4"/>
  <c r="D145" i="4"/>
  <c r="I139" i="4"/>
  <c r="H139" i="4"/>
  <c r="H138" i="4" s="1"/>
  <c r="G139" i="4"/>
  <c r="F139" i="4"/>
  <c r="E139" i="4"/>
  <c r="E138" i="4" s="1"/>
  <c r="D139" i="4"/>
  <c r="D138" i="4" s="1"/>
  <c r="G138" i="4"/>
  <c r="K138" i="4" s="1"/>
  <c r="F138" i="4"/>
  <c r="K132" i="4"/>
  <c r="J132" i="4"/>
  <c r="I132" i="4"/>
  <c r="H131" i="4"/>
  <c r="G131" i="4"/>
  <c r="F131" i="4"/>
  <c r="E131" i="4"/>
  <c r="D131" i="4"/>
  <c r="H124" i="4"/>
  <c r="G124" i="4"/>
  <c r="F124" i="4"/>
  <c r="E124" i="4"/>
  <c r="D124" i="4"/>
  <c r="K118" i="4"/>
  <c r="J118" i="4"/>
  <c r="I118" i="4"/>
  <c r="H117" i="4"/>
  <c r="G117" i="4"/>
  <c r="J117" i="4" s="1"/>
  <c r="F117" i="4"/>
  <c r="E117" i="4"/>
  <c r="D117" i="4"/>
  <c r="K111" i="4"/>
  <c r="J111" i="4"/>
  <c r="I111" i="4"/>
  <c r="H110" i="4"/>
  <c r="I110" i="4" s="1"/>
  <c r="G110" i="4"/>
  <c r="J110" i="4" s="1"/>
  <c r="F110" i="4"/>
  <c r="E110" i="4"/>
  <c r="D110" i="4"/>
  <c r="K104" i="4"/>
  <c r="J104" i="4"/>
  <c r="I104" i="4"/>
  <c r="I103" i="4"/>
  <c r="H103" i="4"/>
  <c r="G103" i="4"/>
  <c r="F103" i="4"/>
  <c r="E103" i="4"/>
  <c r="J103" i="4" s="1"/>
  <c r="D103" i="4"/>
  <c r="K97" i="4"/>
  <c r="J97" i="4"/>
  <c r="I97" i="4"/>
  <c r="H96" i="4"/>
  <c r="G96" i="4"/>
  <c r="F96" i="4"/>
  <c r="E96" i="4"/>
  <c r="D96" i="4"/>
  <c r="K90" i="4"/>
  <c r="J90" i="4"/>
  <c r="I90" i="4"/>
  <c r="H89" i="4"/>
  <c r="G89" i="4"/>
  <c r="J89" i="4" s="1"/>
  <c r="F89" i="4"/>
  <c r="E89" i="4"/>
  <c r="D89" i="4"/>
  <c r="H83" i="4"/>
  <c r="G83" i="4"/>
  <c r="J83" i="4" s="1"/>
  <c r="F83" i="4"/>
  <c r="E83" i="4"/>
  <c r="D83" i="4"/>
  <c r="H82" i="4"/>
  <c r="F82" i="4"/>
  <c r="E82" i="4"/>
  <c r="D82" i="4"/>
  <c r="H81" i="4"/>
  <c r="G81" i="4"/>
  <c r="F81" i="4"/>
  <c r="E81" i="4"/>
  <c r="D81" i="4"/>
  <c r="H80" i="4"/>
  <c r="G80" i="4"/>
  <c r="F80" i="4"/>
  <c r="E80" i="4"/>
  <c r="D80" i="4"/>
  <c r="H79" i="4"/>
  <c r="I79" i="4" s="1"/>
  <c r="G79" i="4"/>
  <c r="J79" i="4" s="1"/>
  <c r="F79" i="4"/>
  <c r="F64" i="4" s="1"/>
  <c r="E79" i="4"/>
  <c r="D79" i="4"/>
  <c r="H78" i="4"/>
  <c r="I78" i="4" s="1"/>
  <c r="G78" i="4"/>
  <c r="F78" i="4"/>
  <c r="F75" i="4" s="1"/>
  <c r="E78" i="4"/>
  <c r="D78" i="4"/>
  <c r="H77" i="4"/>
  <c r="G77" i="4"/>
  <c r="F77" i="4"/>
  <c r="E77" i="4"/>
  <c r="J77" i="4" s="1"/>
  <c r="D77" i="4"/>
  <c r="H76" i="4"/>
  <c r="I76" i="4" s="1"/>
  <c r="G76" i="4"/>
  <c r="K76" i="4" s="1"/>
  <c r="F76" i="4"/>
  <c r="E76" i="4"/>
  <c r="D76" i="4"/>
  <c r="G75" i="4"/>
  <c r="H74" i="4"/>
  <c r="G74" i="4"/>
  <c r="F74" i="4"/>
  <c r="E74" i="4"/>
  <c r="D74" i="4"/>
  <c r="F73" i="4"/>
  <c r="I72" i="4"/>
  <c r="H71" i="4"/>
  <c r="I71" i="4" s="1"/>
  <c r="G71" i="4"/>
  <c r="G63" i="4" s="1"/>
  <c r="F71" i="4"/>
  <c r="E71" i="4"/>
  <c r="D71" i="4"/>
  <c r="H70" i="4"/>
  <c r="G70" i="4"/>
  <c r="F70" i="4"/>
  <c r="E70" i="4"/>
  <c r="E62" i="4" s="1"/>
  <c r="D70" i="4"/>
  <c r="H69" i="4"/>
  <c r="I69" i="4" s="1"/>
  <c r="F69" i="4"/>
  <c r="F61" i="4" s="1"/>
  <c r="D69" i="4"/>
  <c r="D61" i="4" s="1"/>
  <c r="D60" i="4" s="1"/>
  <c r="H68" i="4"/>
  <c r="D68" i="4"/>
  <c r="H64" i="4"/>
  <c r="G64" i="4"/>
  <c r="E64" i="4"/>
  <c r="D64" i="4"/>
  <c r="I64" i="4" s="1"/>
  <c r="H63" i="4"/>
  <c r="E63" i="4"/>
  <c r="D63" i="4"/>
  <c r="H62" i="4"/>
  <c r="G62" i="4"/>
  <c r="J62" i="4" s="1"/>
  <c r="F62" i="4"/>
  <c r="D62" i="4"/>
  <c r="H61" i="4"/>
  <c r="I61" i="4" s="1"/>
  <c r="H59" i="4"/>
  <c r="G59" i="4"/>
  <c r="F59" i="4"/>
  <c r="F16" i="4" s="1"/>
  <c r="E59" i="4"/>
  <c r="D59" i="4"/>
  <c r="H58" i="4"/>
  <c r="G58" i="4"/>
  <c r="G53" i="4" s="1"/>
  <c r="F58" i="4"/>
  <c r="E58" i="4"/>
  <c r="D58" i="4"/>
  <c r="H57" i="4"/>
  <c r="G57" i="4"/>
  <c r="F57" i="4"/>
  <c r="E57" i="4"/>
  <c r="D57" i="4"/>
  <c r="H56" i="4"/>
  <c r="H53" i="4" s="1"/>
  <c r="G56" i="4"/>
  <c r="F56" i="4"/>
  <c r="E56" i="4"/>
  <c r="E53" i="4" s="1"/>
  <c r="D56" i="4"/>
  <c r="H55" i="4"/>
  <c r="G55" i="4"/>
  <c r="F55" i="4"/>
  <c r="E55" i="4"/>
  <c r="D54" i="4"/>
  <c r="D53" i="4"/>
  <c r="D51" i="4"/>
  <c r="H50" i="4"/>
  <c r="G50" i="4"/>
  <c r="F50" i="4"/>
  <c r="E50" i="4"/>
  <c r="H49" i="4"/>
  <c r="H46" i="4" s="1"/>
  <c r="G49" i="4"/>
  <c r="G46" i="4" s="1"/>
  <c r="F49" i="4"/>
  <c r="F46" i="4" s="1"/>
  <c r="E49" i="4"/>
  <c r="H48" i="4"/>
  <c r="G48" i="4"/>
  <c r="F48" i="4"/>
  <c r="E48" i="4"/>
  <c r="D47" i="4"/>
  <c r="D46" i="4" s="1"/>
  <c r="E46" i="4"/>
  <c r="G43" i="4"/>
  <c r="G42" i="4"/>
  <c r="F42" i="4"/>
  <c r="G41" i="4"/>
  <c r="E41" i="4"/>
  <c r="K40" i="4"/>
  <c r="G40" i="4"/>
  <c r="J40" i="4" s="1"/>
  <c r="F40" i="4"/>
  <c r="F39" i="4" s="1"/>
  <c r="E40" i="4"/>
  <c r="G39" i="4"/>
  <c r="H38" i="4"/>
  <c r="H32" i="4" s="1"/>
  <c r="G38" i="4"/>
  <c r="F38" i="4"/>
  <c r="E38" i="4"/>
  <c r="D38" i="4"/>
  <c r="D32" i="4" s="1"/>
  <c r="H37" i="4"/>
  <c r="G37" i="4"/>
  <c r="F37" i="4"/>
  <c r="E37" i="4"/>
  <c r="D37" i="4"/>
  <c r="I36" i="4"/>
  <c r="H36" i="4"/>
  <c r="G36" i="4"/>
  <c r="F36" i="4"/>
  <c r="E36" i="4"/>
  <c r="D36" i="4"/>
  <c r="I35" i="4"/>
  <c r="H35" i="4"/>
  <c r="G35" i="4"/>
  <c r="J35" i="4" s="1"/>
  <c r="F35" i="4"/>
  <c r="E35" i="4"/>
  <c r="D35" i="4"/>
  <c r="I34" i="4"/>
  <c r="H34" i="4"/>
  <c r="G34" i="4"/>
  <c r="F34" i="4"/>
  <c r="E34" i="4"/>
  <c r="D34" i="4"/>
  <c r="I33" i="4"/>
  <c r="H33" i="4"/>
  <c r="G33" i="4"/>
  <c r="J33" i="4" s="1"/>
  <c r="F33" i="4"/>
  <c r="E33" i="4"/>
  <c r="E32" i="4" s="1"/>
  <c r="D33" i="4"/>
  <c r="F32" i="4"/>
  <c r="F31" i="4"/>
  <c r="E31" i="4"/>
  <c r="F30" i="4"/>
  <c r="H26" i="4"/>
  <c r="I26" i="4" s="1"/>
  <c r="F26" i="4"/>
  <c r="E26" i="4"/>
  <c r="E25" i="4" s="1"/>
  <c r="D26" i="4"/>
  <c r="H25" i="4"/>
  <c r="I25" i="4" s="1"/>
  <c r="D25" i="4"/>
  <c r="F24" i="4"/>
  <c r="E24" i="4"/>
  <c r="F23" i="4"/>
  <c r="G22" i="4"/>
  <c r="G21" i="4"/>
  <c r="E21" i="4"/>
  <c r="H20" i="4"/>
  <c r="I20" i="4" s="1"/>
  <c r="G20" i="4"/>
  <c r="E20" i="4"/>
  <c r="E12" i="4" s="1"/>
  <c r="D20" i="4"/>
  <c r="H19" i="4"/>
  <c r="D19" i="4"/>
  <c r="I19" i="4" s="1"/>
  <c r="H16" i="4"/>
  <c r="G16" i="4"/>
  <c r="E16" i="4"/>
  <c r="D16" i="4"/>
  <c r="H15" i="4"/>
  <c r="G15" i="4"/>
  <c r="F15" i="4"/>
  <c r="E15" i="4"/>
  <c r="D15" i="4"/>
  <c r="J34" i="4" l="1"/>
  <c r="J36" i="4"/>
  <c r="I63" i="4"/>
  <c r="I159" i="4"/>
  <c r="K39" i="4"/>
  <c r="D48" i="4"/>
  <c r="D50" i="4"/>
  <c r="D55" i="4"/>
  <c r="F53" i="4"/>
  <c r="H60" i="4"/>
  <c r="I60" i="4" s="1"/>
  <c r="I62" i="4"/>
  <c r="J707" i="4"/>
  <c r="G693" i="4"/>
  <c r="F25" i="4"/>
  <c r="G32" i="4"/>
  <c r="I68" i="4"/>
  <c r="I70" i="4"/>
  <c r="J76" i="4"/>
  <c r="K77" i="4"/>
  <c r="J78" i="4"/>
  <c r="K89" i="4"/>
  <c r="I96" i="4"/>
  <c r="K117" i="4"/>
  <c r="J131" i="4"/>
  <c r="F236" i="4"/>
  <c r="I257" i="4"/>
  <c r="F264" i="4"/>
  <c r="K271" i="4"/>
  <c r="J285" i="4"/>
  <c r="J299" i="4"/>
  <c r="G313" i="4"/>
  <c r="J313" i="4" s="1"/>
  <c r="H376" i="4"/>
  <c r="I376" i="4" s="1"/>
  <c r="J415" i="4"/>
  <c r="I428" i="4"/>
  <c r="J432" i="4"/>
  <c r="I453" i="4"/>
  <c r="J467" i="4"/>
  <c r="J511" i="4"/>
  <c r="J552" i="4"/>
  <c r="G551" i="4"/>
  <c r="J580" i="4"/>
  <c r="J586" i="4"/>
  <c r="J600" i="4"/>
  <c r="I607" i="4"/>
  <c r="I614" i="4"/>
  <c r="I622" i="4"/>
  <c r="K628" i="4"/>
  <c r="I656" i="4"/>
  <c r="K656" i="4" s="1"/>
  <c r="J663" i="4"/>
  <c r="I667" i="4"/>
  <c r="G670" i="4"/>
  <c r="I677" i="4"/>
  <c r="K706" i="4"/>
  <c r="J727" i="4"/>
  <c r="K740" i="4"/>
  <c r="J763" i="4"/>
  <c r="F765" i="4"/>
  <c r="I770" i="4"/>
  <c r="D708" i="4"/>
  <c r="K814" i="4"/>
  <c r="I828" i="4"/>
  <c r="J835" i="4"/>
  <c r="J854" i="4"/>
  <c r="J861" i="4"/>
  <c r="J868" i="4"/>
  <c r="F68" i="4"/>
  <c r="I77" i="4"/>
  <c r="J194" i="4"/>
  <c r="G264" i="4"/>
  <c r="J264" i="4" s="1"/>
  <c r="I285" i="4"/>
  <c r="I313" i="4"/>
  <c r="D320" i="4"/>
  <c r="I320" i="4" s="1"/>
  <c r="H320" i="4"/>
  <c r="I432" i="4"/>
  <c r="E460" i="4"/>
  <c r="I467" i="4"/>
  <c r="G597" i="4"/>
  <c r="I628" i="4"/>
  <c r="I663" i="4"/>
  <c r="K663" i="4" s="1"/>
  <c r="I665" i="4"/>
  <c r="I670" i="4"/>
  <c r="K670" i="4" s="1"/>
  <c r="I684" i="4"/>
  <c r="I733" i="4"/>
  <c r="I762" i="4"/>
  <c r="H763" i="4"/>
  <c r="I763" i="4" s="1"/>
  <c r="G761" i="4"/>
  <c r="G765" i="4"/>
  <c r="F789" i="4"/>
  <c r="K789" i="4" s="1"/>
  <c r="K810" i="4"/>
  <c r="D817" i="4"/>
  <c r="I824" i="4"/>
  <c r="I826" i="4"/>
  <c r="F845" i="4"/>
  <c r="E845" i="4"/>
  <c r="E849" i="4"/>
  <c r="J852" i="4"/>
  <c r="I854" i="4"/>
  <c r="J859" i="4"/>
  <c r="I861" i="4"/>
  <c r="J866" i="4"/>
  <c r="I868" i="4"/>
  <c r="K880" i="4"/>
  <c r="K78" i="4"/>
  <c r="K139" i="4"/>
  <c r="I160" i="4"/>
  <c r="I194" i="4"/>
  <c r="K208" i="4"/>
  <c r="J236" i="4"/>
  <c r="K237" i="4"/>
  <c r="K236" i="4" s="1"/>
  <c r="H236" i="4"/>
  <c r="K250" i="4"/>
  <c r="I265" i="4"/>
  <c r="I314" i="4"/>
  <c r="K341" i="4"/>
  <c r="I355" i="4"/>
  <c r="K397" i="4"/>
  <c r="I413" i="4"/>
  <c r="I418" i="4"/>
  <c r="I425" i="4"/>
  <c r="I439" i="4"/>
  <c r="K481" i="4"/>
  <c r="I488" i="4"/>
  <c r="E516" i="4"/>
  <c r="I552" i="4"/>
  <c r="H579" i="4"/>
  <c r="J670" i="4"/>
  <c r="I671" i="4"/>
  <c r="G705" i="4"/>
  <c r="J733" i="4"/>
  <c r="J740" i="4"/>
  <c r="K741" i="4"/>
  <c r="J762" i="4"/>
  <c r="J821" i="4"/>
  <c r="K845" i="4"/>
  <c r="I880" i="4"/>
  <c r="J64" i="4"/>
  <c r="D75" i="4"/>
  <c r="H75" i="4"/>
  <c r="K96" i="4"/>
  <c r="K103" i="4"/>
  <c r="J257" i="4"/>
  <c r="K306" i="4"/>
  <c r="F320" i="4"/>
  <c r="K320" i="4" s="1"/>
  <c r="K327" i="4"/>
  <c r="K369" i="4"/>
  <c r="G376" i="4"/>
  <c r="K376" i="4" s="1"/>
  <c r="I426" i="4"/>
  <c r="I427" i="4"/>
  <c r="J428" i="4"/>
  <c r="I446" i="4"/>
  <c r="J453" i="4"/>
  <c r="K455" i="4"/>
  <c r="J457" i="4"/>
  <c r="I474" i="4"/>
  <c r="K530" i="4"/>
  <c r="F551" i="4"/>
  <c r="D579" i="4"/>
  <c r="G579" i="4"/>
  <c r="K579" i="4" s="1"/>
  <c r="K594" i="4"/>
  <c r="K607" i="4"/>
  <c r="J614" i="4"/>
  <c r="I621" i="4"/>
  <c r="K622" i="4"/>
  <c r="I649" i="4"/>
  <c r="K649" i="4" s="1"/>
  <c r="J656" i="4"/>
  <c r="J667" i="4"/>
  <c r="J671" i="4"/>
  <c r="K677" i="4"/>
  <c r="E693" i="4"/>
  <c r="K708" i="4"/>
  <c r="I727" i="4"/>
  <c r="J764" i="4"/>
  <c r="I764" i="4"/>
  <c r="J770" i="4"/>
  <c r="I792" i="4"/>
  <c r="I799" i="4"/>
  <c r="J810" i="4"/>
  <c r="I812" i="4"/>
  <c r="J814" i="4"/>
  <c r="H817" i="4"/>
  <c r="I817" i="4" s="1"/>
  <c r="F817" i="4"/>
  <c r="K817" i="4" s="1"/>
  <c r="F821" i="4"/>
  <c r="J838" i="4"/>
  <c r="I840" i="4"/>
  <c r="I846" i="4"/>
  <c r="J849" i="4"/>
  <c r="I873" i="4"/>
  <c r="I875" i="4"/>
  <c r="I887" i="4"/>
  <c r="J32" i="4"/>
  <c r="K32" i="4"/>
  <c r="J63" i="4"/>
  <c r="I32" i="4"/>
  <c r="I75" i="4"/>
  <c r="I138" i="4"/>
  <c r="G12" i="4"/>
  <c r="G13" i="4"/>
  <c r="G14" i="4"/>
  <c r="K33" i="4"/>
  <c r="K34" i="4"/>
  <c r="K35" i="4"/>
  <c r="K36" i="4"/>
  <c r="K62" i="4"/>
  <c r="K64" i="4"/>
  <c r="G82" i="4"/>
  <c r="K83" i="4"/>
  <c r="K110" i="4"/>
  <c r="I117" i="4"/>
  <c r="J20" i="4"/>
  <c r="J21" i="4"/>
  <c r="E75" i="4"/>
  <c r="J75" i="4" s="1"/>
  <c r="I82" i="4"/>
  <c r="I89" i="4"/>
  <c r="K264" i="4"/>
  <c r="I131" i="4"/>
  <c r="I236" i="4"/>
  <c r="H460" i="4"/>
  <c r="I460" i="4" s="1"/>
  <c r="I461" i="4"/>
  <c r="F63" i="4"/>
  <c r="F60" i="4" s="1"/>
  <c r="K75" i="4"/>
  <c r="K79" i="4"/>
  <c r="I83" i="4"/>
  <c r="K131" i="4"/>
  <c r="H152" i="4"/>
  <c r="I152" i="4" s="1"/>
  <c r="I153" i="4"/>
  <c r="K194" i="4"/>
  <c r="K195" i="4"/>
  <c r="J250" i="4"/>
  <c r="K285" i="4"/>
  <c r="J306" i="4"/>
  <c r="K313" i="4"/>
  <c r="J320" i="4"/>
  <c r="J321" i="4"/>
  <c r="J327" i="4"/>
  <c r="J348" i="4"/>
  <c r="K355" i="4"/>
  <c r="J411" i="4"/>
  <c r="K425" i="4"/>
  <c r="K426" i="4"/>
  <c r="K427" i="4"/>
  <c r="K428" i="4"/>
  <c r="G429" i="4"/>
  <c r="K432" i="4"/>
  <c r="K439" i="4"/>
  <c r="K446" i="4"/>
  <c r="K453" i="4"/>
  <c r="K467" i="4"/>
  <c r="K468" i="4"/>
  <c r="K474" i="4"/>
  <c r="J495" i="4"/>
  <c r="I510" i="4"/>
  <c r="J517" i="4"/>
  <c r="D516" i="4"/>
  <c r="D512" i="4"/>
  <c r="D509" i="4" s="1"/>
  <c r="H516" i="4"/>
  <c r="H512" i="4"/>
  <c r="K523" i="4"/>
  <c r="I530" i="4"/>
  <c r="J551" i="4"/>
  <c r="K551" i="4"/>
  <c r="H429" i="4"/>
  <c r="I429" i="4" s="1"/>
  <c r="J510" i="4"/>
  <c r="J512" i="4"/>
  <c r="G509" i="4"/>
  <c r="K517" i="4"/>
  <c r="I544" i="4"/>
  <c r="J96" i="4"/>
  <c r="J138" i="4"/>
  <c r="J139" i="4"/>
  <c r="J145" i="4"/>
  <c r="G153" i="4"/>
  <c r="J159" i="4"/>
  <c r="J160" i="4"/>
  <c r="J173" i="4"/>
  <c r="I195" i="4"/>
  <c r="J208" i="4"/>
  <c r="J237" i="4"/>
  <c r="J265" i="4"/>
  <c r="J292" i="4"/>
  <c r="J362" i="4"/>
  <c r="J390" i="4"/>
  <c r="J455" i="4"/>
  <c r="G461" i="4"/>
  <c r="I468" i="4"/>
  <c r="J481" i="4"/>
  <c r="F510" i="4"/>
  <c r="I579" i="4"/>
  <c r="K593" i="4"/>
  <c r="J593" i="4"/>
  <c r="E377" i="4"/>
  <c r="J377" i="4" s="1"/>
  <c r="E383" i="4"/>
  <c r="J383" i="4" s="1"/>
  <c r="G516" i="4"/>
  <c r="I702" i="4"/>
  <c r="J530" i="4"/>
  <c r="J544" i="4"/>
  <c r="K552" i="4"/>
  <c r="K558" i="4"/>
  <c r="K586" i="4"/>
  <c r="D593" i="4"/>
  <c r="H593" i="4"/>
  <c r="J607" i="4"/>
  <c r="J621" i="4"/>
  <c r="J622" i="4"/>
  <c r="J628" i="4"/>
  <c r="J677" i="4"/>
  <c r="J684" i="4"/>
  <c r="F692" i="4"/>
  <c r="K692" i="4" s="1"/>
  <c r="J692" i="4"/>
  <c r="J693" i="4"/>
  <c r="D698" i="4"/>
  <c r="I698" i="4" s="1"/>
  <c r="E702" i="4"/>
  <c r="F705" i="4"/>
  <c r="K705" i="4" s="1"/>
  <c r="F707" i="4"/>
  <c r="F41" i="4" s="1"/>
  <c r="F709" i="4"/>
  <c r="F43" i="4" s="1"/>
  <c r="H726" i="4"/>
  <c r="I726" i="4" s="1"/>
  <c r="H761" i="4"/>
  <c r="F763" i="4"/>
  <c r="E765" i="4"/>
  <c r="J765" i="4" s="1"/>
  <c r="G782" i="4"/>
  <c r="D783" i="4"/>
  <c r="J783" i="4"/>
  <c r="H786" i="4"/>
  <c r="I786" i="4" s="1"/>
  <c r="E789" i="4"/>
  <c r="J789" i="4" s="1"/>
  <c r="J790" i="4"/>
  <c r="E793" i="4"/>
  <c r="J793" i="4" s="1"/>
  <c r="F796" i="4"/>
  <c r="I819" i="4"/>
  <c r="I849" i="4"/>
  <c r="I701" i="4"/>
  <c r="J706" i="4"/>
  <c r="I768" i="4"/>
  <c r="K783" i="4"/>
  <c r="H793" i="4"/>
  <c r="I793" i="4" s="1"/>
  <c r="K812" i="4"/>
  <c r="F791" i="4"/>
  <c r="F700" i="4" s="1"/>
  <c r="K700" i="4" s="1"/>
  <c r="I821" i="4"/>
  <c r="K727" i="4"/>
  <c r="E761" i="4"/>
  <c r="J761" i="4" s="1"/>
  <c r="H789" i="4"/>
  <c r="I789" i="4" s="1"/>
  <c r="E784" i="4"/>
  <c r="J784" i="4" s="1"/>
  <c r="I790" i="4"/>
  <c r="J791" i="4"/>
  <c r="K512" i="4"/>
  <c r="J699" i="4"/>
  <c r="J701" i="4"/>
  <c r="K726" i="4"/>
  <c r="K762" i="4"/>
  <c r="K768" i="4"/>
  <c r="I775" i="4"/>
  <c r="G786" i="4"/>
  <c r="E798" i="4"/>
  <c r="J798" i="4" s="1"/>
  <c r="J819" i="4"/>
  <c r="D798" i="4"/>
  <c r="D796" i="4"/>
  <c r="D706" i="4"/>
  <c r="F793" i="4"/>
  <c r="G796" i="4"/>
  <c r="K797" i="4"/>
  <c r="D800" i="4"/>
  <c r="H800" i="4"/>
  <c r="I814" i="4"/>
  <c r="E817" i="4"/>
  <c r="J817" i="4" s="1"/>
  <c r="I818" i="4"/>
  <c r="J820" i="4"/>
  <c r="D845" i="4"/>
  <c r="H845" i="4"/>
  <c r="I845" i="4" s="1"/>
  <c r="D847" i="4"/>
  <c r="H847" i="4"/>
  <c r="I848" i="4"/>
  <c r="F701" i="4"/>
  <c r="H708" i="4"/>
  <c r="F785" i="4"/>
  <c r="F786" i="4" s="1"/>
  <c r="K792" i="4"/>
  <c r="H797" i="4"/>
  <c r="E799" i="4"/>
  <c r="J818" i="4"/>
  <c r="J848" i="4"/>
  <c r="K818" i="4"/>
  <c r="J824" i="4"/>
  <c r="J845" i="4"/>
  <c r="J846" i="4"/>
  <c r="J873" i="4"/>
  <c r="J880" i="4"/>
  <c r="J887" i="4"/>
  <c r="K799" i="4"/>
  <c r="K846" i="4"/>
  <c r="J579" i="4" l="1"/>
  <c r="D709" i="4"/>
  <c r="D694" i="4"/>
  <c r="D42" i="4"/>
  <c r="E800" i="4"/>
  <c r="J800" i="4" s="1"/>
  <c r="E796" i="4"/>
  <c r="J796" i="4" s="1"/>
  <c r="J799" i="4"/>
  <c r="E708" i="4"/>
  <c r="E785" i="4"/>
  <c r="H709" i="4"/>
  <c r="H694" i="4"/>
  <c r="I694" i="4" s="1"/>
  <c r="I708" i="4"/>
  <c r="H42" i="4"/>
  <c r="I42" i="4" s="1"/>
  <c r="D707" i="4"/>
  <c r="D705" i="4"/>
  <c r="D692" i="4"/>
  <c r="D691" i="4" s="1"/>
  <c r="D40" i="4"/>
  <c r="E22" i="4"/>
  <c r="K516" i="4"/>
  <c r="J516" i="4"/>
  <c r="K785" i="4"/>
  <c r="J82" i="4"/>
  <c r="K82" i="4"/>
  <c r="H798" i="4"/>
  <c r="I798" i="4" s="1"/>
  <c r="H796" i="4"/>
  <c r="I796" i="4" s="1"/>
  <c r="H706" i="4"/>
  <c r="I797" i="4"/>
  <c r="F702" i="4"/>
  <c r="K701" i="4"/>
  <c r="F698" i="4"/>
  <c r="K698" i="4" s="1"/>
  <c r="F694" i="4"/>
  <c r="K694" i="4" s="1"/>
  <c r="F21" i="4"/>
  <c r="H513" i="4"/>
  <c r="H509" i="4"/>
  <c r="I509" i="4" s="1"/>
  <c r="I512" i="4"/>
  <c r="H21" i="4"/>
  <c r="J12" i="4"/>
  <c r="K796" i="4"/>
  <c r="F782" i="4"/>
  <c r="D784" i="4"/>
  <c r="D782" i="4"/>
  <c r="K761" i="4"/>
  <c r="I761" i="4"/>
  <c r="J702" i="4"/>
  <c r="K702" i="4" s="1"/>
  <c r="E376" i="4"/>
  <c r="J376" i="4" s="1"/>
  <c r="E69" i="4"/>
  <c r="K461" i="4"/>
  <c r="G460" i="4"/>
  <c r="J461" i="4"/>
  <c r="G26" i="4"/>
  <c r="K153" i="4"/>
  <c r="G152" i="4"/>
  <c r="J153" i="4"/>
  <c r="G69" i="4"/>
  <c r="J509" i="4"/>
  <c r="I516" i="4"/>
  <c r="K63" i="4"/>
  <c r="I847" i="4"/>
  <c r="I800" i="4"/>
  <c r="F693" i="4"/>
  <c r="K693" i="4" s="1"/>
  <c r="F20" i="4"/>
  <c r="K782" i="4"/>
  <c r="F691" i="4"/>
  <c r="K691" i="4" s="1"/>
  <c r="I593" i="4"/>
  <c r="F509" i="4"/>
  <c r="K509" i="4" s="1"/>
  <c r="F19" i="4"/>
  <c r="H783" i="4"/>
  <c r="K510" i="4"/>
  <c r="D513" i="4"/>
  <c r="D22" i="4" s="1"/>
  <c r="D21" i="4"/>
  <c r="J429" i="4"/>
  <c r="K429" i="4"/>
  <c r="D14" i="4" l="1"/>
  <c r="D43" i="4"/>
  <c r="D695" i="4"/>
  <c r="F12" i="4"/>
  <c r="K12" i="4" s="1"/>
  <c r="K20" i="4"/>
  <c r="J69" i="4"/>
  <c r="G19" i="4"/>
  <c r="K69" i="4"/>
  <c r="G68" i="4"/>
  <c r="G61" i="4"/>
  <c r="K26" i="4"/>
  <c r="G25" i="4"/>
  <c r="J26" i="4"/>
  <c r="E68" i="4"/>
  <c r="E61" i="4"/>
  <c r="E60" i="4" s="1"/>
  <c r="E19" i="4"/>
  <c r="H18" i="4"/>
  <c r="H13" i="4"/>
  <c r="I21" i="4"/>
  <c r="E709" i="4"/>
  <c r="J708" i="4"/>
  <c r="E42" i="4"/>
  <c r="E694" i="4"/>
  <c r="E705" i="4"/>
  <c r="J705" i="4" s="1"/>
  <c r="I783" i="4"/>
  <c r="H784" i="4"/>
  <c r="I784" i="4" s="1"/>
  <c r="H782" i="4"/>
  <c r="I782" i="4" s="1"/>
  <c r="F13" i="4"/>
  <c r="K13" i="4" s="1"/>
  <c r="K21" i="4"/>
  <c r="F695" i="4"/>
  <c r="K695" i="4" s="1"/>
  <c r="F22" i="4"/>
  <c r="J22" i="4"/>
  <c r="D18" i="4"/>
  <c r="D13" i="4"/>
  <c r="F11" i="4"/>
  <c r="F10" i="4" s="1"/>
  <c r="F18" i="4"/>
  <c r="K152" i="4"/>
  <c r="J152" i="4"/>
  <c r="K460" i="4"/>
  <c r="J460" i="4"/>
  <c r="D693" i="4"/>
  <c r="D41" i="4"/>
  <c r="D12" i="4" s="1"/>
  <c r="I709" i="4"/>
  <c r="H695" i="4"/>
  <c r="I695" i="4" s="1"/>
  <c r="H43" i="4"/>
  <c r="I43" i="4" s="1"/>
  <c r="I513" i="4"/>
  <c r="H22" i="4"/>
  <c r="H707" i="4"/>
  <c r="H705" i="4"/>
  <c r="I705" i="4" s="1"/>
  <c r="H692" i="4"/>
  <c r="I706" i="4"/>
  <c r="H40" i="4"/>
  <c r="D39" i="4"/>
  <c r="D11" i="4"/>
  <c r="D10" i="4" s="1"/>
  <c r="E786" i="4"/>
  <c r="J786" i="4" s="1"/>
  <c r="E782" i="4"/>
  <c r="J782" i="4" s="1"/>
  <c r="J785" i="4"/>
  <c r="I692" i="4" l="1"/>
  <c r="H691" i="4"/>
  <c r="I691" i="4" s="1"/>
  <c r="F14" i="4"/>
  <c r="K14" i="4" s="1"/>
  <c r="K22" i="4"/>
  <c r="E691" i="4"/>
  <c r="J691" i="4" s="1"/>
  <c r="J694" i="4"/>
  <c r="K19" i="4"/>
  <c r="G18" i="4"/>
  <c r="J19" i="4"/>
  <c r="G11" i="4"/>
  <c r="E13" i="4"/>
  <c r="J13" i="4" s="1"/>
  <c r="E39" i="4"/>
  <c r="J39" i="4" s="1"/>
  <c r="I13" i="4"/>
  <c r="J61" i="4"/>
  <c r="K61" i="4"/>
  <c r="G60" i="4"/>
  <c r="H39" i="4"/>
  <c r="I39" i="4" s="1"/>
  <c r="H11" i="4"/>
  <c r="I40" i="4"/>
  <c r="I707" i="4"/>
  <c r="H693" i="4"/>
  <c r="I693" i="4" s="1"/>
  <c r="K707" i="4"/>
  <c r="H41" i="4"/>
  <c r="I18" i="4"/>
  <c r="J68" i="4"/>
  <c r="K68" i="4"/>
  <c r="H14" i="4"/>
  <c r="I14" i="4" s="1"/>
  <c r="I22" i="4"/>
  <c r="E43" i="4"/>
  <c r="E14" i="4" s="1"/>
  <c r="J14" i="4" s="1"/>
  <c r="J709" i="4"/>
  <c r="E695" i="4"/>
  <c r="J695" i="4" s="1"/>
  <c r="E18" i="4"/>
  <c r="E11" i="4"/>
  <c r="K25" i="4"/>
  <c r="J25" i="4"/>
  <c r="J60" i="4" l="1"/>
  <c r="K60" i="4"/>
  <c r="J18" i="4"/>
  <c r="K18" i="4"/>
  <c r="H12" i="4"/>
  <c r="I12" i="4" s="1"/>
  <c r="I41" i="4"/>
  <c r="I11" i="4"/>
  <c r="H10" i="4"/>
  <c r="I10" i="4" s="1"/>
  <c r="J11" i="4"/>
  <c r="K11" i="4"/>
  <c r="G10" i="4"/>
  <c r="E10" i="4"/>
  <c r="J10" i="4" l="1"/>
  <c r="K10" i="4"/>
  <c r="F522" i="3" l="1"/>
  <c r="F521" i="3" s="1"/>
  <c r="H521" i="3"/>
  <c r="G521" i="3"/>
  <c r="E521" i="3"/>
  <c r="D521" i="3"/>
  <c r="H517" i="3"/>
  <c r="H516" i="3" s="1"/>
  <c r="G517" i="3"/>
  <c r="F517" i="3"/>
  <c r="F516" i="3" s="1"/>
  <c r="E517" i="3"/>
  <c r="D517" i="3"/>
  <c r="D516" i="3" s="1"/>
  <c r="G516" i="3"/>
  <c r="E516" i="3"/>
  <c r="H514" i="3"/>
  <c r="G514" i="3"/>
  <c r="F514" i="3"/>
  <c r="E514" i="3"/>
  <c r="D514" i="3"/>
  <c r="H513" i="3"/>
  <c r="G513" i="3"/>
  <c r="F513" i="3"/>
  <c r="E513" i="3"/>
  <c r="D513" i="3"/>
  <c r="H512" i="3"/>
  <c r="G512" i="3"/>
  <c r="F512" i="3"/>
  <c r="E512" i="3"/>
  <c r="D512" i="3"/>
  <c r="G511" i="3"/>
  <c r="G510" i="3" s="1"/>
  <c r="E511" i="3"/>
  <c r="F506" i="3"/>
  <c r="E506" i="3"/>
  <c r="E505" i="3" s="1"/>
  <c r="D506" i="3"/>
  <c r="H505" i="3"/>
  <c r="G505" i="3"/>
  <c r="F505" i="3"/>
  <c r="D505" i="3"/>
  <c r="K501" i="3"/>
  <c r="E501" i="3"/>
  <c r="E496" i="3" s="1"/>
  <c r="D501" i="3"/>
  <c r="I501" i="3" s="1"/>
  <c r="H500" i="3"/>
  <c r="G500" i="3"/>
  <c r="F500" i="3"/>
  <c r="H499" i="3"/>
  <c r="G499" i="3"/>
  <c r="F499" i="3"/>
  <c r="F493" i="3" s="1"/>
  <c r="E499" i="3"/>
  <c r="D499" i="3"/>
  <c r="H498" i="3"/>
  <c r="G498" i="3"/>
  <c r="F498" i="3"/>
  <c r="E498" i="3"/>
  <c r="E492" i="3" s="1"/>
  <c r="D498" i="3"/>
  <c r="D492" i="3" s="1"/>
  <c r="H497" i="3"/>
  <c r="H491" i="3" s="1"/>
  <c r="G497" i="3"/>
  <c r="F497" i="3"/>
  <c r="F491" i="3" s="1"/>
  <c r="E497" i="3"/>
  <c r="E491" i="3" s="1"/>
  <c r="D497" i="3"/>
  <c r="D491" i="3" s="1"/>
  <c r="H496" i="3"/>
  <c r="G496" i="3"/>
  <c r="F496" i="3"/>
  <c r="F490" i="3" s="1"/>
  <c r="E493" i="3"/>
  <c r="F492" i="3"/>
  <c r="G491" i="3"/>
  <c r="G490" i="3"/>
  <c r="K490" i="3" s="1"/>
  <c r="K485" i="3"/>
  <c r="J485" i="3"/>
  <c r="I485" i="3"/>
  <c r="H484" i="3"/>
  <c r="G484" i="3"/>
  <c r="F484" i="3"/>
  <c r="E484" i="3"/>
  <c r="D484" i="3"/>
  <c r="H479" i="3"/>
  <c r="G479" i="3"/>
  <c r="F479" i="3"/>
  <c r="E479" i="3"/>
  <c r="D479" i="3"/>
  <c r="H474" i="3"/>
  <c r="G474" i="3"/>
  <c r="F474" i="3"/>
  <c r="E474" i="3"/>
  <c r="D474" i="3"/>
  <c r="K470" i="3"/>
  <c r="E470" i="3"/>
  <c r="D470" i="3"/>
  <c r="I470" i="3" s="1"/>
  <c r="H469" i="3"/>
  <c r="G469" i="3"/>
  <c r="F469" i="3"/>
  <c r="F465" i="3"/>
  <c r="F464" i="3" s="1"/>
  <c r="E465" i="3"/>
  <c r="D465" i="3"/>
  <c r="D464" i="3" s="1"/>
  <c r="H464" i="3"/>
  <c r="G464" i="3"/>
  <c r="E464" i="3"/>
  <c r="H460" i="3"/>
  <c r="H459" i="3" s="1"/>
  <c r="G460" i="3"/>
  <c r="F460" i="3"/>
  <c r="F459" i="3" s="1"/>
  <c r="G459" i="3"/>
  <c r="E459" i="3"/>
  <c r="D459" i="3"/>
  <c r="H455" i="3"/>
  <c r="H454" i="3" s="1"/>
  <c r="G455" i="3"/>
  <c r="G454" i="3" s="1"/>
  <c r="F455" i="3"/>
  <c r="F454" i="3" s="1"/>
  <c r="E454" i="3"/>
  <c r="D454" i="3"/>
  <c r="H449" i="3"/>
  <c r="G449" i="3"/>
  <c r="F449" i="3"/>
  <c r="E449" i="3"/>
  <c r="D449" i="3"/>
  <c r="K445" i="3"/>
  <c r="J445" i="3"/>
  <c r="I445" i="3"/>
  <c r="H444" i="3"/>
  <c r="I444" i="3" s="1"/>
  <c r="G444" i="3"/>
  <c r="F444" i="3"/>
  <c r="E444" i="3"/>
  <c r="D444" i="3"/>
  <c r="H439" i="3"/>
  <c r="G439" i="3"/>
  <c r="F439" i="3"/>
  <c r="E439" i="3"/>
  <c r="D439" i="3"/>
  <c r="K435" i="3"/>
  <c r="J435" i="3"/>
  <c r="I435" i="3"/>
  <c r="H434" i="3"/>
  <c r="I434" i="3" s="1"/>
  <c r="G434" i="3"/>
  <c r="K434" i="3" s="1"/>
  <c r="F434" i="3"/>
  <c r="E434" i="3"/>
  <c r="D434" i="3"/>
  <c r="H429" i="3"/>
  <c r="G429" i="3"/>
  <c r="F429" i="3"/>
  <c r="E429" i="3"/>
  <c r="D429" i="3"/>
  <c r="J425" i="3"/>
  <c r="I425" i="3"/>
  <c r="I424" i="3"/>
  <c r="H424" i="3"/>
  <c r="G424" i="3"/>
  <c r="F424" i="3"/>
  <c r="E424" i="3"/>
  <c r="D424" i="3"/>
  <c r="H419" i="3"/>
  <c r="G419" i="3"/>
  <c r="F419" i="3"/>
  <c r="E419" i="3"/>
  <c r="D419" i="3"/>
  <c r="E415" i="3"/>
  <c r="D415" i="3"/>
  <c r="D414" i="3" s="1"/>
  <c r="H414" i="3"/>
  <c r="G414" i="3"/>
  <c r="F414" i="3"/>
  <c r="E414" i="3"/>
  <c r="H413" i="3"/>
  <c r="G413" i="3"/>
  <c r="F413" i="3"/>
  <c r="E413" i="3"/>
  <c r="D413" i="3"/>
  <c r="H412" i="3"/>
  <c r="G412" i="3"/>
  <c r="F412" i="3"/>
  <c r="F409" i="3" s="1"/>
  <c r="E412" i="3"/>
  <c r="D412" i="3"/>
  <c r="H411" i="3"/>
  <c r="G411" i="3"/>
  <c r="F411" i="3"/>
  <c r="E411" i="3"/>
  <c r="D411" i="3"/>
  <c r="H410" i="3"/>
  <c r="G410" i="3"/>
  <c r="F410" i="3"/>
  <c r="E410" i="3"/>
  <c r="E409" i="3" s="1"/>
  <c r="D410" i="3"/>
  <c r="H408" i="3"/>
  <c r="G408" i="3"/>
  <c r="G404" i="3" s="1"/>
  <c r="F408" i="3"/>
  <c r="E408" i="3"/>
  <c r="D408" i="3"/>
  <c r="H407" i="3"/>
  <c r="G407" i="3"/>
  <c r="F407" i="3"/>
  <c r="E407" i="3"/>
  <c r="D407" i="3"/>
  <c r="H406" i="3"/>
  <c r="G406" i="3"/>
  <c r="F406" i="3"/>
  <c r="E406" i="3"/>
  <c r="E404" i="3" s="1"/>
  <c r="D406" i="3"/>
  <c r="H405" i="3"/>
  <c r="G405" i="3"/>
  <c r="F405" i="3"/>
  <c r="F404" i="3" s="1"/>
  <c r="E405" i="3"/>
  <c r="D405" i="3"/>
  <c r="H403" i="3"/>
  <c r="G403" i="3"/>
  <c r="F403" i="3"/>
  <c r="E403" i="3"/>
  <c r="D403" i="3"/>
  <c r="D377" i="3" s="1"/>
  <c r="H402" i="3"/>
  <c r="G402" i="3"/>
  <c r="F402" i="3"/>
  <c r="E402" i="3"/>
  <c r="D402" i="3"/>
  <c r="H401" i="3"/>
  <c r="G401" i="3"/>
  <c r="F401" i="3"/>
  <c r="E401" i="3"/>
  <c r="D401" i="3"/>
  <c r="H400" i="3"/>
  <c r="G400" i="3"/>
  <c r="F400" i="3"/>
  <c r="D400" i="3"/>
  <c r="H398" i="3"/>
  <c r="G398" i="3"/>
  <c r="F398" i="3"/>
  <c r="E398" i="3"/>
  <c r="E392" i="3" s="1"/>
  <c r="D398" i="3"/>
  <c r="H397" i="3"/>
  <c r="G397" i="3"/>
  <c r="G391" i="3" s="1"/>
  <c r="F397" i="3"/>
  <c r="E397" i="3"/>
  <c r="D397" i="3"/>
  <c r="H396" i="3"/>
  <c r="H390" i="3" s="1"/>
  <c r="G396" i="3"/>
  <c r="G390" i="3" s="1"/>
  <c r="F396" i="3"/>
  <c r="E396" i="3"/>
  <c r="D396" i="3"/>
  <c r="I395" i="3"/>
  <c r="H395" i="3"/>
  <c r="G395" i="3"/>
  <c r="F395" i="3"/>
  <c r="F389" i="3" s="1"/>
  <c r="E395" i="3"/>
  <c r="D395" i="3"/>
  <c r="F392" i="3"/>
  <c r="D392" i="3"/>
  <c r="F390" i="3"/>
  <c r="D390" i="3"/>
  <c r="H389" i="3"/>
  <c r="D389" i="3"/>
  <c r="H387" i="3"/>
  <c r="G387" i="3"/>
  <c r="F387" i="3"/>
  <c r="E387" i="3"/>
  <c r="D387" i="3"/>
  <c r="H386" i="3"/>
  <c r="G386" i="3"/>
  <c r="F386" i="3"/>
  <c r="F383" i="3" s="1"/>
  <c r="E386" i="3"/>
  <c r="D386" i="3"/>
  <c r="H385" i="3"/>
  <c r="G385" i="3"/>
  <c r="G383" i="3" s="1"/>
  <c r="F385" i="3"/>
  <c r="E385" i="3"/>
  <c r="D385" i="3"/>
  <c r="H383" i="3"/>
  <c r="D383" i="3"/>
  <c r="H382" i="3"/>
  <c r="G382" i="3"/>
  <c r="F382" i="3"/>
  <c r="E382" i="3"/>
  <c r="D382" i="3"/>
  <c r="H381" i="3"/>
  <c r="G381" i="3"/>
  <c r="F381" i="3"/>
  <c r="E381" i="3"/>
  <c r="D381" i="3"/>
  <c r="H380" i="3"/>
  <c r="G380" i="3"/>
  <c r="G378" i="3" s="1"/>
  <c r="F380" i="3"/>
  <c r="E380" i="3"/>
  <c r="D380" i="3"/>
  <c r="H379" i="3"/>
  <c r="H363" i="3" s="1"/>
  <c r="G379" i="3"/>
  <c r="F379" i="3"/>
  <c r="E379" i="3"/>
  <c r="E378" i="3" s="1"/>
  <c r="D379" i="3"/>
  <c r="G377" i="3"/>
  <c r="F377" i="3"/>
  <c r="E377" i="3"/>
  <c r="H376" i="3"/>
  <c r="G376" i="3"/>
  <c r="F376" i="3"/>
  <c r="D376" i="3"/>
  <c r="H375" i="3"/>
  <c r="G375" i="3"/>
  <c r="E375" i="3"/>
  <c r="D375" i="3"/>
  <c r="H374" i="3"/>
  <c r="G374" i="3"/>
  <c r="F374" i="3"/>
  <c r="H372" i="3"/>
  <c r="G372" i="3"/>
  <c r="G366" i="3" s="1"/>
  <c r="F372" i="3"/>
  <c r="E372" i="3"/>
  <c r="D372" i="3"/>
  <c r="H371" i="3"/>
  <c r="G371" i="3"/>
  <c r="F371" i="3"/>
  <c r="E371" i="3"/>
  <c r="D371" i="3"/>
  <c r="H370" i="3"/>
  <c r="G370" i="3"/>
  <c r="F370" i="3"/>
  <c r="E370" i="3"/>
  <c r="E364" i="3" s="1"/>
  <c r="D370" i="3"/>
  <c r="H369" i="3"/>
  <c r="I369" i="3" s="1"/>
  <c r="G369" i="3"/>
  <c r="K369" i="3" s="1"/>
  <c r="F369" i="3"/>
  <c r="D369" i="3"/>
  <c r="H357" i="3"/>
  <c r="G357" i="3"/>
  <c r="F357" i="3"/>
  <c r="E357" i="3"/>
  <c r="D357" i="3"/>
  <c r="H353" i="3"/>
  <c r="H352" i="3" s="1"/>
  <c r="G353" i="3"/>
  <c r="F353" i="3"/>
  <c r="F352" i="3" s="1"/>
  <c r="G352" i="3"/>
  <c r="E352" i="3"/>
  <c r="D352" i="3"/>
  <c r="H347" i="3"/>
  <c r="G347" i="3"/>
  <c r="F347" i="3"/>
  <c r="E347" i="3"/>
  <c r="D347" i="3"/>
  <c r="H346" i="3"/>
  <c r="G346" i="3"/>
  <c r="F346" i="3"/>
  <c r="E346" i="3"/>
  <c r="D346" i="3"/>
  <c r="H345" i="3"/>
  <c r="G345" i="3"/>
  <c r="F345" i="3"/>
  <c r="E345" i="3"/>
  <c r="E342" i="3" s="1"/>
  <c r="D345" i="3"/>
  <c r="H344" i="3"/>
  <c r="G344" i="3"/>
  <c r="G342" i="3" s="1"/>
  <c r="F344" i="3"/>
  <c r="E344" i="3"/>
  <c r="D344" i="3"/>
  <c r="H343" i="3"/>
  <c r="G343" i="3"/>
  <c r="F343" i="3"/>
  <c r="E343" i="3"/>
  <c r="D343" i="3"/>
  <c r="H341" i="3"/>
  <c r="G341" i="3"/>
  <c r="F341" i="3"/>
  <c r="E341" i="3"/>
  <c r="D341" i="3"/>
  <c r="H340" i="3"/>
  <c r="G340" i="3"/>
  <c r="G329" i="3" s="1"/>
  <c r="F340" i="3"/>
  <c r="E340" i="3"/>
  <c r="D340" i="3"/>
  <c r="H339" i="3"/>
  <c r="G339" i="3"/>
  <c r="F339" i="3"/>
  <c r="E339" i="3"/>
  <c r="D339" i="3"/>
  <c r="D328" i="3" s="1"/>
  <c r="H338" i="3"/>
  <c r="G338" i="3"/>
  <c r="F338" i="3"/>
  <c r="E338" i="3"/>
  <c r="E337" i="3" s="1"/>
  <c r="D338" i="3"/>
  <c r="D337" i="3" s="1"/>
  <c r="H336" i="3"/>
  <c r="G336" i="3"/>
  <c r="F336" i="3"/>
  <c r="E336" i="3"/>
  <c r="D336" i="3"/>
  <c r="D330" i="3" s="1"/>
  <c r="H335" i="3"/>
  <c r="G335" i="3"/>
  <c r="F335" i="3"/>
  <c r="E335" i="3"/>
  <c r="E329" i="3" s="1"/>
  <c r="D335" i="3"/>
  <c r="H334" i="3"/>
  <c r="G334" i="3"/>
  <c r="F334" i="3"/>
  <c r="E334" i="3"/>
  <c r="D334" i="3"/>
  <c r="H333" i="3"/>
  <c r="G333" i="3"/>
  <c r="G327" i="3" s="1"/>
  <c r="F333" i="3"/>
  <c r="E333" i="3"/>
  <c r="D333" i="3"/>
  <c r="H330" i="3"/>
  <c r="F330" i="3"/>
  <c r="H328" i="3"/>
  <c r="F328" i="3"/>
  <c r="I325" i="3"/>
  <c r="H321" i="3"/>
  <c r="I321" i="3" s="1"/>
  <c r="G321" i="3"/>
  <c r="F321" i="3"/>
  <c r="E321" i="3"/>
  <c r="D321" i="3"/>
  <c r="H316" i="3"/>
  <c r="G316" i="3"/>
  <c r="F316" i="3"/>
  <c r="E316" i="3"/>
  <c r="D316" i="3"/>
  <c r="H312" i="3"/>
  <c r="H311" i="3" s="1"/>
  <c r="G312" i="3"/>
  <c r="G311" i="3" s="1"/>
  <c r="F312" i="3"/>
  <c r="F292" i="3" s="1"/>
  <c r="E311" i="3"/>
  <c r="D311" i="3"/>
  <c r="H306" i="3"/>
  <c r="G306" i="3"/>
  <c r="F306" i="3"/>
  <c r="E306" i="3"/>
  <c r="D306" i="3"/>
  <c r="H305" i="3"/>
  <c r="G305" i="3"/>
  <c r="F305" i="3"/>
  <c r="E305" i="3"/>
  <c r="D305" i="3"/>
  <c r="H304" i="3"/>
  <c r="G304" i="3"/>
  <c r="F304" i="3"/>
  <c r="F288" i="3" s="1"/>
  <c r="E304" i="3"/>
  <c r="D304" i="3"/>
  <c r="H303" i="3"/>
  <c r="H301" i="3" s="1"/>
  <c r="G303" i="3"/>
  <c r="G301" i="3" s="1"/>
  <c r="F303" i="3"/>
  <c r="E303" i="3"/>
  <c r="D303" i="3"/>
  <c r="D301" i="3" s="1"/>
  <c r="H302" i="3"/>
  <c r="G302" i="3"/>
  <c r="F302" i="3"/>
  <c r="E302" i="3"/>
  <c r="D302" i="3"/>
  <c r="H300" i="3"/>
  <c r="H289" i="3" s="1"/>
  <c r="G300" i="3"/>
  <c r="F300" i="3"/>
  <c r="E300" i="3"/>
  <c r="D300" i="3"/>
  <c r="D289" i="3" s="1"/>
  <c r="H299" i="3"/>
  <c r="G299" i="3"/>
  <c r="F299" i="3"/>
  <c r="E299" i="3"/>
  <c r="E288" i="3" s="1"/>
  <c r="D299" i="3"/>
  <c r="D288" i="3" s="1"/>
  <c r="H298" i="3"/>
  <c r="G298" i="3"/>
  <c r="F298" i="3"/>
  <c r="F287" i="3" s="1"/>
  <c r="E298" i="3"/>
  <c r="D298" i="3"/>
  <c r="H297" i="3"/>
  <c r="G297" i="3"/>
  <c r="F297" i="3"/>
  <c r="E297" i="3"/>
  <c r="D297" i="3"/>
  <c r="H292" i="3"/>
  <c r="H291" i="3" s="1"/>
  <c r="E292" i="3"/>
  <c r="E291" i="3" s="1"/>
  <c r="D292" i="3"/>
  <c r="D291" i="3" s="1"/>
  <c r="F289" i="3"/>
  <c r="E289" i="3"/>
  <c r="H287" i="3"/>
  <c r="D287" i="3"/>
  <c r="K281" i="3"/>
  <c r="E281" i="3"/>
  <c r="J281" i="3" s="1"/>
  <c r="D281" i="3"/>
  <c r="I281" i="3" s="1"/>
  <c r="H280" i="3"/>
  <c r="G280" i="3"/>
  <c r="J280" i="3" s="1"/>
  <c r="F280" i="3"/>
  <c r="E280" i="3"/>
  <c r="D280" i="3"/>
  <c r="F276" i="3"/>
  <c r="H275" i="3"/>
  <c r="G275" i="3"/>
  <c r="F275" i="3"/>
  <c r="E275" i="3"/>
  <c r="D275" i="3"/>
  <c r="F271" i="3"/>
  <c r="F270" i="3" s="1"/>
  <c r="H270" i="3"/>
  <c r="G270" i="3"/>
  <c r="E270" i="3"/>
  <c r="D270" i="3"/>
  <c r="F266" i="3"/>
  <c r="F265" i="3" s="1"/>
  <c r="H265" i="3"/>
  <c r="G265" i="3"/>
  <c r="E265" i="3"/>
  <c r="D265" i="3"/>
  <c r="H260" i="3"/>
  <c r="G260" i="3"/>
  <c r="F260" i="3"/>
  <c r="E260" i="3"/>
  <c r="D260" i="3"/>
  <c r="F256" i="3"/>
  <c r="F255" i="3" s="1"/>
  <c r="E256" i="3"/>
  <c r="E255" i="3" s="1"/>
  <c r="D256" i="3"/>
  <c r="H255" i="3"/>
  <c r="G255" i="3"/>
  <c r="D255" i="3"/>
  <c r="K251" i="3"/>
  <c r="J251" i="3"/>
  <c r="I251" i="3"/>
  <c r="J250" i="3"/>
  <c r="I250" i="3"/>
  <c r="H250" i="3"/>
  <c r="G250" i="3"/>
  <c r="F250" i="3"/>
  <c r="E250" i="3"/>
  <c r="D250" i="3"/>
  <c r="H245" i="3"/>
  <c r="F245" i="3"/>
  <c r="E245" i="3"/>
  <c r="D245" i="3"/>
  <c r="K241" i="3"/>
  <c r="J241" i="3"/>
  <c r="I241" i="3"/>
  <c r="H240" i="3"/>
  <c r="I240" i="3" s="1"/>
  <c r="G240" i="3"/>
  <c r="K240" i="3" s="1"/>
  <c r="F240" i="3"/>
  <c r="E240" i="3"/>
  <c r="D240" i="3"/>
  <c r="H235" i="3"/>
  <c r="G235" i="3"/>
  <c r="F235" i="3"/>
  <c r="E235" i="3"/>
  <c r="D235" i="3"/>
  <c r="H230" i="3"/>
  <c r="G230" i="3"/>
  <c r="F230" i="3"/>
  <c r="E230" i="3"/>
  <c r="D230" i="3"/>
  <c r="E226" i="3"/>
  <c r="D226" i="3"/>
  <c r="D225" i="3" s="1"/>
  <c r="H225" i="3"/>
  <c r="G225" i="3"/>
  <c r="F225" i="3"/>
  <c r="H224" i="3"/>
  <c r="G224" i="3"/>
  <c r="F224" i="3"/>
  <c r="E224" i="3"/>
  <c r="D224" i="3"/>
  <c r="H223" i="3"/>
  <c r="H220" i="3" s="1"/>
  <c r="G223" i="3"/>
  <c r="G220" i="3" s="1"/>
  <c r="F223" i="3"/>
  <c r="E223" i="3"/>
  <c r="D223" i="3"/>
  <c r="D220" i="3" s="1"/>
  <c r="H222" i="3"/>
  <c r="G222" i="3"/>
  <c r="F222" i="3"/>
  <c r="E222" i="3"/>
  <c r="D222" i="3"/>
  <c r="H221" i="3"/>
  <c r="G221" i="3"/>
  <c r="F221" i="3"/>
  <c r="F220" i="3" s="1"/>
  <c r="E221" i="3"/>
  <c r="D221" i="3"/>
  <c r="H219" i="3"/>
  <c r="G219" i="3"/>
  <c r="F219" i="3"/>
  <c r="E219" i="3"/>
  <c r="D219" i="3"/>
  <c r="H218" i="3"/>
  <c r="G218" i="3"/>
  <c r="F218" i="3"/>
  <c r="E218" i="3"/>
  <c r="E215" i="3" s="1"/>
  <c r="D218" i="3"/>
  <c r="H217" i="3"/>
  <c r="G217" i="3"/>
  <c r="F217" i="3"/>
  <c r="E217" i="3"/>
  <c r="D217" i="3"/>
  <c r="H216" i="3"/>
  <c r="G216" i="3"/>
  <c r="G215" i="3" s="1"/>
  <c r="F216" i="3"/>
  <c r="E216" i="3"/>
  <c r="D216" i="3"/>
  <c r="H215" i="3"/>
  <c r="D215" i="3"/>
  <c r="H214" i="3"/>
  <c r="G214" i="3"/>
  <c r="F214" i="3"/>
  <c r="E214" i="3"/>
  <c r="D214" i="3"/>
  <c r="H213" i="3"/>
  <c r="G213" i="3"/>
  <c r="G210" i="3" s="1"/>
  <c r="F213" i="3"/>
  <c r="E213" i="3"/>
  <c r="D213" i="3"/>
  <c r="H212" i="3"/>
  <c r="G212" i="3"/>
  <c r="F212" i="3"/>
  <c r="E212" i="3"/>
  <c r="D212" i="3"/>
  <c r="H211" i="3"/>
  <c r="I211" i="3" s="1"/>
  <c r="G211" i="3"/>
  <c r="D211" i="3"/>
  <c r="D210" i="3" s="1"/>
  <c r="H210" i="3"/>
  <c r="H209" i="3"/>
  <c r="H203" i="3" s="1"/>
  <c r="G209" i="3"/>
  <c r="G205" i="3" s="1"/>
  <c r="F209" i="3"/>
  <c r="E209" i="3"/>
  <c r="D209" i="3"/>
  <c r="D203" i="3" s="1"/>
  <c r="H208" i="3"/>
  <c r="H202" i="3" s="1"/>
  <c r="G208" i="3"/>
  <c r="G202" i="3" s="1"/>
  <c r="F208" i="3"/>
  <c r="E208" i="3"/>
  <c r="E202" i="3" s="1"/>
  <c r="D208" i="3"/>
  <c r="H207" i="3"/>
  <c r="G207" i="3"/>
  <c r="F207" i="3"/>
  <c r="F201" i="3" s="1"/>
  <c r="E207" i="3"/>
  <c r="E201" i="3" s="1"/>
  <c r="D207" i="3"/>
  <c r="D201" i="3" s="1"/>
  <c r="H206" i="3"/>
  <c r="I206" i="3" s="1"/>
  <c r="G206" i="3"/>
  <c r="G200" i="3" s="1"/>
  <c r="F206" i="3"/>
  <c r="E206" i="3"/>
  <c r="D206" i="3"/>
  <c r="D200" i="3" s="1"/>
  <c r="G203" i="3"/>
  <c r="F203" i="3"/>
  <c r="H201" i="3"/>
  <c r="H200" i="3"/>
  <c r="I200" i="3" s="1"/>
  <c r="H194" i="3"/>
  <c r="G194" i="3"/>
  <c r="F194" i="3"/>
  <c r="E194" i="3"/>
  <c r="D194" i="3"/>
  <c r="H189" i="3"/>
  <c r="G189" i="3"/>
  <c r="F189" i="3"/>
  <c r="E189" i="3"/>
  <c r="D189" i="3"/>
  <c r="I188" i="3"/>
  <c r="I184" i="3"/>
  <c r="H184" i="3"/>
  <c r="G184" i="3"/>
  <c r="F184" i="3"/>
  <c r="E184" i="3"/>
  <c r="D184" i="3"/>
  <c r="H179" i="3"/>
  <c r="G179" i="3"/>
  <c r="F179" i="3"/>
  <c r="E179" i="3"/>
  <c r="D179" i="3"/>
  <c r="H175" i="3"/>
  <c r="H174" i="3" s="1"/>
  <c r="G175" i="3"/>
  <c r="F175" i="3"/>
  <c r="G174" i="3"/>
  <c r="F174" i="3"/>
  <c r="E174" i="3"/>
  <c r="D174" i="3"/>
  <c r="H170" i="3"/>
  <c r="H169" i="3" s="1"/>
  <c r="G170" i="3"/>
  <c r="G169" i="3" s="1"/>
  <c r="F170" i="3"/>
  <c r="F169" i="3"/>
  <c r="E169" i="3"/>
  <c r="D169" i="3"/>
  <c r="H165" i="3"/>
  <c r="H164" i="3" s="1"/>
  <c r="G165" i="3"/>
  <c r="G164" i="3" s="1"/>
  <c r="F165" i="3"/>
  <c r="F164" i="3" s="1"/>
  <c r="E164" i="3"/>
  <c r="D164" i="3"/>
  <c r="H159" i="3"/>
  <c r="G159" i="3"/>
  <c r="F159" i="3"/>
  <c r="E159" i="3"/>
  <c r="D159" i="3"/>
  <c r="H154" i="3"/>
  <c r="G154" i="3"/>
  <c r="F154" i="3"/>
  <c r="E154" i="3"/>
  <c r="D154" i="3"/>
  <c r="H149" i="3"/>
  <c r="G149" i="3"/>
  <c r="F149" i="3"/>
  <c r="E149" i="3"/>
  <c r="D149" i="3"/>
  <c r="H144" i="3"/>
  <c r="G144" i="3"/>
  <c r="F144" i="3"/>
  <c r="E144" i="3"/>
  <c r="D144" i="3"/>
  <c r="H139" i="3"/>
  <c r="G139" i="3"/>
  <c r="F139" i="3"/>
  <c r="E139" i="3"/>
  <c r="D139" i="3"/>
  <c r="H138" i="3"/>
  <c r="I138" i="3" s="1"/>
  <c r="G138" i="3"/>
  <c r="F138" i="3"/>
  <c r="E138" i="3"/>
  <c r="D138" i="3"/>
  <c r="H137" i="3"/>
  <c r="H116" i="3" s="1"/>
  <c r="G137" i="3"/>
  <c r="F137" i="3"/>
  <c r="E137" i="3"/>
  <c r="D137" i="3"/>
  <c r="D116" i="3" s="1"/>
  <c r="H136" i="3"/>
  <c r="G136" i="3"/>
  <c r="F136" i="3"/>
  <c r="F115" i="3" s="1"/>
  <c r="F80" i="3" s="1"/>
  <c r="F78" i="3" s="1"/>
  <c r="E136" i="3"/>
  <c r="E115" i="3" s="1"/>
  <c r="D136" i="3"/>
  <c r="H135" i="3"/>
  <c r="G135" i="3"/>
  <c r="F135" i="3"/>
  <c r="F134" i="3" s="1"/>
  <c r="E135" i="3"/>
  <c r="D135" i="3"/>
  <c r="G134" i="3"/>
  <c r="H130" i="3"/>
  <c r="H129" i="3" s="1"/>
  <c r="G130" i="3"/>
  <c r="G129" i="3" s="1"/>
  <c r="E130" i="3"/>
  <c r="E129" i="3" s="1"/>
  <c r="D130" i="3"/>
  <c r="D129" i="3" s="1"/>
  <c r="H125" i="3"/>
  <c r="G125" i="3"/>
  <c r="G124" i="3" s="1"/>
  <c r="F125" i="3"/>
  <c r="E125" i="3"/>
  <c r="E124" i="3" s="1"/>
  <c r="D125" i="3"/>
  <c r="D124" i="3" s="1"/>
  <c r="H124" i="3"/>
  <c r="H120" i="3"/>
  <c r="H119" i="3" s="1"/>
  <c r="G120" i="3"/>
  <c r="G119" i="3" s="1"/>
  <c r="F120" i="3"/>
  <c r="E120" i="3"/>
  <c r="D120" i="3"/>
  <c r="D119" i="3" s="1"/>
  <c r="F119" i="3"/>
  <c r="E119" i="3"/>
  <c r="F117" i="3"/>
  <c r="E117" i="3"/>
  <c r="E82" i="3" s="1"/>
  <c r="D117" i="3"/>
  <c r="I117" i="3" s="1"/>
  <c r="G116" i="3"/>
  <c r="F116" i="3"/>
  <c r="E116" i="3"/>
  <c r="E81" i="3" s="1"/>
  <c r="H115" i="3"/>
  <c r="G115" i="3"/>
  <c r="D115" i="3"/>
  <c r="H114" i="3"/>
  <c r="H113" i="3" s="1"/>
  <c r="D114" i="3"/>
  <c r="H109" i="3"/>
  <c r="H108" i="3" s="1"/>
  <c r="G109" i="3"/>
  <c r="G108" i="3" s="1"/>
  <c r="F109" i="3"/>
  <c r="F108" i="3" s="1"/>
  <c r="E108" i="3"/>
  <c r="D108" i="3"/>
  <c r="H103" i="3"/>
  <c r="G103" i="3"/>
  <c r="F103" i="3"/>
  <c r="E103" i="3"/>
  <c r="D103" i="3"/>
  <c r="H98" i="3"/>
  <c r="G98" i="3"/>
  <c r="F98" i="3"/>
  <c r="E98" i="3"/>
  <c r="D98" i="3"/>
  <c r="H93" i="3"/>
  <c r="G93" i="3"/>
  <c r="F93" i="3"/>
  <c r="E93" i="3"/>
  <c r="D93" i="3"/>
  <c r="H89" i="3"/>
  <c r="H88" i="3" s="1"/>
  <c r="G89" i="3"/>
  <c r="G88" i="3" s="1"/>
  <c r="F89" i="3"/>
  <c r="F88" i="3" s="1"/>
  <c r="E88" i="3"/>
  <c r="D88" i="3"/>
  <c r="K84" i="3"/>
  <c r="J84" i="3"/>
  <c r="I84" i="3"/>
  <c r="H83" i="3"/>
  <c r="I83" i="3" s="1"/>
  <c r="G83" i="3"/>
  <c r="J83" i="3" s="1"/>
  <c r="F83" i="3"/>
  <c r="E83" i="3"/>
  <c r="D83" i="3"/>
  <c r="F82" i="3"/>
  <c r="H81" i="3"/>
  <c r="G81" i="3"/>
  <c r="F81" i="3"/>
  <c r="D81" i="3"/>
  <c r="H80" i="3"/>
  <c r="G80" i="3"/>
  <c r="E80" i="3"/>
  <c r="D80" i="3"/>
  <c r="D78" i="3" s="1"/>
  <c r="H79" i="3"/>
  <c r="H78" i="3" s="1"/>
  <c r="E78" i="3"/>
  <c r="H77" i="3"/>
  <c r="H66" i="3" s="1"/>
  <c r="G77" i="3"/>
  <c r="F77" i="3"/>
  <c r="E77" i="3"/>
  <c r="E66" i="3" s="1"/>
  <c r="D77" i="3"/>
  <c r="H76" i="3"/>
  <c r="H65" i="3" s="1"/>
  <c r="H62" i="3" s="1"/>
  <c r="G76" i="3"/>
  <c r="F76" i="3"/>
  <c r="F65" i="3" s="1"/>
  <c r="E76" i="3"/>
  <c r="D76" i="3"/>
  <c r="H75" i="3"/>
  <c r="G75" i="3"/>
  <c r="G64" i="3" s="1"/>
  <c r="F75" i="3"/>
  <c r="E75" i="3"/>
  <c r="D75" i="3"/>
  <c r="H74" i="3"/>
  <c r="F74" i="3"/>
  <c r="F73" i="3" s="1"/>
  <c r="E74" i="3"/>
  <c r="D74" i="3"/>
  <c r="J69" i="3"/>
  <c r="I69" i="3"/>
  <c r="H69" i="3"/>
  <c r="G69" i="3"/>
  <c r="G68" i="3" s="1"/>
  <c r="F69" i="3"/>
  <c r="F68" i="3" s="1"/>
  <c r="E69" i="3"/>
  <c r="D69" i="3"/>
  <c r="I68" i="3"/>
  <c r="H68" i="3"/>
  <c r="E68" i="3"/>
  <c r="D68" i="3"/>
  <c r="G66" i="3"/>
  <c r="F66" i="3"/>
  <c r="F60" i="3" s="1"/>
  <c r="D66" i="3"/>
  <c r="G65" i="3"/>
  <c r="E65" i="3"/>
  <c r="D65" i="3"/>
  <c r="H64" i="3"/>
  <c r="F64" i="3"/>
  <c r="E64" i="3"/>
  <c r="D64" i="3"/>
  <c r="H63" i="3"/>
  <c r="I63" i="3" s="1"/>
  <c r="F63" i="3"/>
  <c r="E63" i="3"/>
  <c r="D63" i="3"/>
  <c r="H60" i="3"/>
  <c r="G60" i="3"/>
  <c r="I60" i="3" s="1"/>
  <c r="D60" i="3"/>
  <c r="H59" i="3"/>
  <c r="G59" i="3"/>
  <c r="F59" i="3"/>
  <c r="E59" i="3"/>
  <c r="D59" i="3"/>
  <c r="H58" i="3"/>
  <c r="G58" i="3"/>
  <c r="F58" i="3"/>
  <c r="E58" i="3"/>
  <c r="D58" i="3"/>
  <c r="D56" i="3" s="1"/>
  <c r="H57" i="3"/>
  <c r="H56" i="3" s="1"/>
  <c r="G57" i="3"/>
  <c r="F57" i="3"/>
  <c r="E57" i="3"/>
  <c r="D57" i="3"/>
  <c r="H55" i="3"/>
  <c r="G55" i="3"/>
  <c r="F55" i="3"/>
  <c r="E55" i="3"/>
  <c r="D55" i="3"/>
  <c r="H54" i="3"/>
  <c r="G54" i="3"/>
  <c r="F54" i="3"/>
  <c r="E54" i="3"/>
  <c r="D54" i="3"/>
  <c r="H53" i="3"/>
  <c r="G53" i="3"/>
  <c r="F53" i="3"/>
  <c r="E53" i="3"/>
  <c r="D53" i="3"/>
  <c r="H52" i="3"/>
  <c r="E52" i="3"/>
  <c r="D52" i="3"/>
  <c r="E51" i="3"/>
  <c r="H50" i="3"/>
  <c r="G50" i="3"/>
  <c r="F50" i="3"/>
  <c r="E50" i="3"/>
  <c r="D50" i="3"/>
  <c r="H49" i="3"/>
  <c r="G49" i="3"/>
  <c r="F49" i="3"/>
  <c r="F38" i="3" s="1"/>
  <c r="E49" i="3"/>
  <c r="D49" i="3"/>
  <c r="H48" i="3"/>
  <c r="G48" i="3"/>
  <c r="G37" i="3" s="1"/>
  <c r="F48" i="3"/>
  <c r="E48" i="3"/>
  <c r="D48" i="3"/>
  <c r="H47" i="3"/>
  <c r="I47" i="3" s="1"/>
  <c r="G47" i="3"/>
  <c r="D47" i="3"/>
  <c r="D46" i="3" s="1"/>
  <c r="H46" i="3"/>
  <c r="H45" i="3"/>
  <c r="H39" i="3" s="1"/>
  <c r="G45" i="3"/>
  <c r="F45" i="3"/>
  <c r="E45" i="3"/>
  <c r="D45" i="3"/>
  <c r="H44" i="3"/>
  <c r="H41" i="3" s="1"/>
  <c r="G44" i="3"/>
  <c r="F44" i="3"/>
  <c r="E44" i="3"/>
  <c r="D44" i="3"/>
  <c r="D41" i="3" s="1"/>
  <c r="H43" i="3"/>
  <c r="G43" i="3"/>
  <c r="F43" i="3"/>
  <c r="F37" i="3" s="1"/>
  <c r="E43" i="3"/>
  <c r="D43" i="3"/>
  <c r="H42" i="3"/>
  <c r="G42" i="3"/>
  <c r="F42" i="3"/>
  <c r="E42" i="3"/>
  <c r="D42" i="3"/>
  <c r="G41" i="3"/>
  <c r="D39" i="3"/>
  <c r="G38" i="3"/>
  <c r="E38" i="3"/>
  <c r="H37" i="3"/>
  <c r="D37" i="3"/>
  <c r="H36" i="3"/>
  <c r="I36" i="3" s="1"/>
  <c r="D36" i="3"/>
  <c r="H34" i="3"/>
  <c r="G34" i="3"/>
  <c r="I34" i="3" s="1"/>
  <c r="D34" i="3"/>
  <c r="H33" i="3"/>
  <c r="G33" i="3"/>
  <c r="F33" i="3"/>
  <c r="E33" i="3"/>
  <c r="D33" i="3"/>
  <c r="H32" i="3"/>
  <c r="G32" i="3"/>
  <c r="G30" i="3" s="1"/>
  <c r="F32" i="3"/>
  <c r="E32" i="3"/>
  <c r="D32" i="3"/>
  <c r="H31" i="3"/>
  <c r="G31" i="3"/>
  <c r="F31" i="3"/>
  <c r="E31" i="3"/>
  <c r="D31" i="3"/>
  <c r="H29" i="3"/>
  <c r="G29" i="3"/>
  <c r="F29" i="3"/>
  <c r="E29" i="3"/>
  <c r="D29" i="3"/>
  <c r="H28" i="3"/>
  <c r="G28" i="3"/>
  <c r="F28" i="3"/>
  <c r="E28" i="3"/>
  <c r="D28" i="3"/>
  <c r="H27" i="3"/>
  <c r="G27" i="3"/>
  <c r="F27" i="3"/>
  <c r="E27" i="3"/>
  <c r="D27" i="3"/>
  <c r="H26" i="3"/>
  <c r="E26" i="3"/>
  <c r="D26" i="3"/>
  <c r="H24" i="3"/>
  <c r="G24" i="3"/>
  <c r="F24" i="3"/>
  <c r="E24" i="3"/>
  <c r="D24" i="3"/>
  <c r="D13" i="3" s="1"/>
  <c r="H23" i="3"/>
  <c r="H20" i="3" s="1"/>
  <c r="G23" i="3"/>
  <c r="F23" i="3"/>
  <c r="E23" i="3"/>
  <c r="D23" i="3"/>
  <c r="H22" i="3"/>
  <c r="G22" i="3"/>
  <c r="F22" i="3"/>
  <c r="E22" i="3"/>
  <c r="E11" i="3" s="1"/>
  <c r="D22" i="3"/>
  <c r="H21" i="3"/>
  <c r="G21" i="3"/>
  <c r="G20" i="3" s="1"/>
  <c r="H19" i="3"/>
  <c r="G19" i="3"/>
  <c r="F19" i="3"/>
  <c r="E19" i="3"/>
  <c r="D19" i="3"/>
  <c r="H18" i="3"/>
  <c r="G18" i="3"/>
  <c r="G15" i="3" s="1"/>
  <c r="F18" i="3"/>
  <c r="E18" i="3"/>
  <c r="D18" i="3"/>
  <c r="H17" i="3"/>
  <c r="H11" i="3" s="1"/>
  <c r="G17" i="3"/>
  <c r="F17" i="3"/>
  <c r="E17" i="3"/>
  <c r="D17" i="3"/>
  <c r="D11" i="3" s="1"/>
  <c r="H16" i="3"/>
  <c r="G16" i="3"/>
  <c r="F16" i="3"/>
  <c r="F15" i="3" s="1"/>
  <c r="D16" i="3"/>
  <c r="I16" i="3" s="1"/>
  <c r="H13" i="3"/>
  <c r="G13" i="3"/>
  <c r="G12" i="3"/>
  <c r="E12" i="3"/>
  <c r="F11" i="3"/>
  <c r="H10" i="3"/>
  <c r="I41" i="3" l="1"/>
  <c r="I56" i="3"/>
  <c r="F39" i="3"/>
  <c r="F34" i="3"/>
  <c r="F30" i="3" s="1"/>
  <c r="I469" i="3"/>
  <c r="F13" i="3"/>
  <c r="K68" i="3"/>
  <c r="J68" i="3"/>
  <c r="E25" i="3"/>
  <c r="D25" i="3"/>
  <c r="H25" i="3"/>
  <c r="D30" i="3"/>
  <c r="I30" i="3" s="1"/>
  <c r="H30" i="3"/>
  <c r="D62" i="3"/>
  <c r="I62" i="3" s="1"/>
  <c r="E73" i="3"/>
  <c r="K83" i="3"/>
  <c r="G114" i="3"/>
  <c r="E134" i="3"/>
  <c r="D134" i="3"/>
  <c r="H134" i="3"/>
  <c r="I134" i="3" s="1"/>
  <c r="F215" i="3"/>
  <c r="E220" i="3"/>
  <c r="H337" i="3"/>
  <c r="F337" i="3"/>
  <c r="F363" i="3"/>
  <c r="F366" i="3"/>
  <c r="G399" i="3"/>
  <c r="I46" i="3"/>
  <c r="D205" i="3"/>
  <c r="H205" i="3"/>
  <c r="I210" i="3"/>
  <c r="I280" i="3"/>
  <c r="G288" i="3"/>
  <c r="G373" i="3"/>
  <c r="D409" i="3"/>
  <c r="H409" i="3"/>
  <c r="K444" i="3"/>
  <c r="K469" i="3"/>
  <c r="E400" i="3"/>
  <c r="E389" i="3" s="1"/>
  <c r="E388" i="3" s="1"/>
  <c r="K484" i="3"/>
  <c r="K496" i="3"/>
  <c r="H495" i="3"/>
  <c r="K500" i="3"/>
  <c r="D15" i="3"/>
  <c r="I15" i="3" s="1"/>
  <c r="K42" i="3"/>
  <c r="E41" i="3"/>
  <c r="G46" i="3"/>
  <c r="H51" i="3"/>
  <c r="F56" i="3"/>
  <c r="H73" i="3"/>
  <c r="F62" i="3"/>
  <c r="D113" i="3"/>
  <c r="I113" i="3" s="1"/>
  <c r="D202" i="3"/>
  <c r="D199" i="3" s="1"/>
  <c r="K250" i="3"/>
  <c r="D286" i="3"/>
  <c r="D285" i="3" s="1"/>
  <c r="G296" i="3"/>
  <c r="I289" i="3"/>
  <c r="F301" i="3"/>
  <c r="E287" i="3"/>
  <c r="H288" i="3"/>
  <c r="G289" i="3"/>
  <c r="D332" i="3"/>
  <c r="H332" i="3"/>
  <c r="G328" i="3"/>
  <c r="F329" i="3"/>
  <c r="E330" i="3"/>
  <c r="F378" i="3"/>
  <c r="G394" i="3"/>
  <c r="J394" i="3" s="1"/>
  <c r="K395" i="3"/>
  <c r="F399" i="3"/>
  <c r="E391" i="3"/>
  <c r="D366" i="3"/>
  <c r="H392" i="3"/>
  <c r="J424" i="3"/>
  <c r="D469" i="3"/>
  <c r="J470" i="3"/>
  <c r="I484" i="3"/>
  <c r="F495" i="3"/>
  <c r="D500" i="3"/>
  <c r="I500" i="3" s="1"/>
  <c r="J501" i="3"/>
  <c r="I13" i="3"/>
  <c r="H12" i="3"/>
  <c r="H9" i="3" s="1"/>
  <c r="K16" i="3"/>
  <c r="H15" i="3"/>
  <c r="D12" i="3"/>
  <c r="G11" i="3"/>
  <c r="F12" i="3"/>
  <c r="I42" i="3"/>
  <c r="F41" i="3"/>
  <c r="K41" i="3" s="1"/>
  <c r="E37" i="3"/>
  <c r="D38" i="3"/>
  <c r="D35" i="3" s="1"/>
  <c r="I35" i="3" s="1"/>
  <c r="H38" i="3"/>
  <c r="H35" i="3" s="1"/>
  <c r="G39" i="3"/>
  <c r="I39" i="3" s="1"/>
  <c r="D51" i="3"/>
  <c r="G56" i="3"/>
  <c r="D73" i="3"/>
  <c r="E114" i="3"/>
  <c r="E113" i="3" s="1"/>
  <c r="F130" i="3"/>
  <c r="F114" i="3" s="1"/>
  <c r="F113" i="3" s="1"/>
  <c r="F205" i="3"/>
  <c r="K205" i="3" s="1"/>
  <c r="J206" i="3"/>
  <c r="G201" i="3"/>
  <c r="F202" i="3"/>
  <c r="E203" i="3"/>
  <c r="E211" i="3"/>
  <c r="E47" i="3" s="1"/>
  <c r="J240" i="3"/>
  <c r="E286" i="3"/>
  <c r="G287" i="3"/>
  <c r="F342" i="3"/>
  <c r="G364" i="3"/>
  <c r="E366" i="3"/>
  <c r="D364" i="3"/>
  <c r="I400" i="3"/>
  <c r="G409" i="3"/>
  <c r="E469" i="3"/>
  <c r="J469" i="3" s="1"/>
  <c r="J484" i="3"/>
  <c r="G489" i="3"/>
  <c r="D496" i="3"/>
  <c r="D495" i="3" s="1"/>
  <c r="I495" i="3" s="1"/>
  <c r="G495" i="3"/>
  <c r="K495" i="3" s="1"/>
  <c r="E500" i="3"/>
  <c r="E510" i="3"/>
  <c r="K15" i="3"/>
  <c r="E60" i="3"/>
  <c r="E62" i="3"/>
  <c r="J41" i="3"/>
  <c r="J42" i="3"/>
  <c r="F124" i="3"/>
  <c r="H199" i="3"/>
  <c r="I199" i="3" s="1"/>
  <c r="G199" i="3"/>
  <c r="F291" i="3"/>
  <c r="F286" i="3"/>
  <c r="F285" i="3" s="1"/>
  <c r="I205" i="3"/>
  <c r="K69" i="3"/>
  <c r="G74" i="3"/>
  <c r="G63" i="3" s="1"/>
  <c r="E200" i="3"/>
  <c r="E199" i="3" s="1"/>
  <c r="E205" i="3"/>
  <c r="J205" i="3" s="1"/>
  <c r="F211" i="3"/>
  <c r="F200" i="3" s="1"/>
  <c r="J211" i="3"/>
  <c r="E225" i="3"/>
  <c r="K280" i="3"/>
  <c r="H286" i="3"/>
  <c r="G292" i="3"/>
  <c r="E301" i="3"/>
  <c r="E327" i="3"/>
  <c r="G332" i="3"/>
  <c r="H364" i="3"/>
  <c r="F365" i="3"/>
  <c r="F368" i="3"/>
  <c r="E394" i="3"/>
  <c r="E390" i="3"/>
  <c r="D391" i="3"/>
  <c r="D388" i="3" s="1"/>
  <c r="D394" i="3"/>
  <c r="H391" i="3"/>
  <c r="H388" i="3" s="1"/>
  <c r="H394" i="3"/>
  <c r="G392" i="3"/>
  <c r="H399" i="3"/>
  <c r="K400" i="3"/>
  <c r="F489" i="3"/>
  <c r="G363" i="3"/>
  <c r="E374" i="3"/>
  <c r="E399" i="3"/>
  <c r="J399" i="3" s="1"/>
  <c r="J496" i="3"/>
  <c r="E490" i="3"/>
  <c r="E489" i="3" s="1"/>
  <c r="E495" i="3"/>
  <c r="K206" i="3"/>
  <c r="E285" i="3"/>
  <c r="E296" i="3"/>
  <c r="D296" i="3"/>
  <c r="H296" i="3"/>
  <c r="I300" i="3"/>
  <c r="F311" i="3"/>
  <c r="H327" i="3"/>
  <c r="D342" i="3"/>
  <c r="H342" i="3"/>
  <c r="G365" i="3"/>
  <c r="D368" i="3"/>
  <c r="D365" i="3"/>
  <c r="H368" i="3"/>
  <c r="I368" i="3" s="1"/>
  <c r="H365" i="3"/>
  <c r="K374" i="3"/>
  <c r="D378" i="3"/>
  <c r="H378" i="3"/>
  <c r="E383" i="3"/>
  <c r="I389" i="3"/>
  <c r="F394" i="3"/>
  <c r="F391" i="3"/>
  <c r="F388" i="3" s="1"/>
  <c r="D399" i="3"/>
  <c r="J400" i="3"/>
  <c r="F296" i="3"/>
  <c r="D327" i="3"/>
  <c r="D326" i="3" s="1"/>
  <c r="E332" i="3"/>
  <c r="F332" i="3"/>
  <c r="F327" i="3"/>
  <c r="F326" i="3" s="1"/>
  <c r="E328" i="3"/>
  <c r="D329" i="3"/>
  <c r="H329" i="3"/>
  <c r="G330" i="3"/>
  <c r="G337" i="3"/>
  <c r="G368" i="3"/>
  <c r="E369" i="3"/>
  <c r="F375" i="3"/>
  <c r="E376" i="3"/>
  <c r="E365" i="3" s="1"/>
  <c r="H377" i="3"/>
  <c r="H366" i="3" s="1"/>
  <c r="J395" i="3"/>
  <c r="G389" i="3"/>
  <c r="K399" i="3"/>
  <c r="D404" i="3"/>
  <c r="H404" i="3"/>
  <c r="K489" i="3"/>
  <c r="J434" i="3"/>
  <c r="J444" i="3"/>
  <c r="H490" i="3"/>
  <c r="D493" i="3"/>
  <c r="J500" i="3"/>
  <c r="D511" i="3"/>
  <c r="D510" i="3" s="1"/>
  <c r="H511" i="3"/>
  <c r="H510" i="3" s="1"/>
  <c r="J489" i="3"/>
  <c r="J490" i="3"/>
  <c r="F511" i="3"/>
  <c r="F510" i="3" s="1"/>
  <c r="H78" i="2"/>
  <c r="H80" i="2" s="1"/>
  <c r="F78" i="2"/>
  <c r="F80" i="2" s="1"/>
  <c r="G75" i="2"/>
  <c r="E75" i="2"/>
  <c r="C75" i="2"/>
  <c r="B75" i="2"/>
  <c r="G69" i="2"/>
  <c r="E69" i="2"/>
  <c r="G64" i="2"/>
  <c r="E64" i="2"/>
  <c r="C64" i="2"/>
  <c r="G59" i="2"/>
  <c r="E59" i="2"/>
  <c r="C59" i="2"/>
  <c r="G54" i="2"/>
  <c r="E54" i="2"/>
  <c r="C54" i="2"/>
  <c r="G49" i="2"/>
  <c r="E49" i="2"/>
  <c r="C49" i="2"/>
  <c r="B49" i="2"/>
  <c r="G44" i="2"/>
  <c r="E44" i="2"/>
  <c r="G39" i="2"/>
  <c r="E39" i="2"/>
  <c r="C39" i="2"/>
  <c r="G34" i="2"/>
  <c r="E34" i="2"/>
  <c r="G29" i="2"/>
  <c r="E29" i="2"/>
  <c r="G24" i="2"/>
  <c r="E24" i="2"/>
  <c r="G19" i="2"/>
  <c r="E19" i="2"/>
  <c r="G14" i="2"/>
  <c r="C14" i="2"/>
  <c r="G9" i="2"/>
  <c r="E9" i="2"/>
  <c r="C9" i="2"/>
  <c r="H13" i="1"/>
  <c r="H16" i="1" s="1"/>
  <c r="F13" i="1"/>
  <c r="F16" i="1" s="1"/>
  <c r="G10" i="1"/>
  <c r="G13" i="1" s="1"/>
  <c r="G16" i="1" s="1"/>
  <c r="E10" i="1"/>
  <c r="E13" i="1" s="1"/>
  <c r="E16" i="1" s="1"/>
  <c r="C10" i="1"/>
  <c r="E78" i="2" l="1"/>
  <c r="E80" i="2" s="1"/>
  <c r="G78" i="2"/>
  <c r="G80" i="2" s="1"/>
  <c r="J495" i="3"/>
  <c r="E36" i="3"/>
  <c r="E46" i="3"/>
  <c r="J46" i="3" s="1"/>
  <c r="G79" i="3"/>
  <c r="G78" i="3" s="1"/>
  <c r="G113" i="3"/>
  <c r="J47" i="3"/>
  <c r="F52" i="3"/>
  <c r="F129" i="3"/>
  <c r="K394" i="3"/>
  <c r="G326" i="3"/>
  <c r="I399" i="3"/>
  <c r="H285" i="3"/>
  <c r="I285" i="3" s="1"/>
  <c r="E210" i="3"/>
  <c r="J210" i="3" s="1"/>
  <c r="D490" i="3"/>
  <c r="D489" i="3" s="1"/>
  <c r="D374" i="3"/>
  <c r="I496" i="3"/>
  <c r="K63" i="3"/>
  <c r="G62" i="3"/>
  <c r="J63" i="3"/>
  <c r="F199" i="3"/>
  <c r="K200" i="3"/>
  <c r="K389" i="3"/>
  <c r="G388" i="3"/>
  <c r="J389" i="3"/>
  <c r="E363" i="3"/>
  <c r="E362" i="3" s="1"/>
  <c r="E368" i="3"/>
  <c r="E16" i="3"/>
  <c r="H326" i="3"/>
  <c r="I394" i="3"/>
  <c r="K211" i="3"/>
  <c r="K199" i="3"/>
  <c r="J199" i="3"/>
  <c r="E56" i="3"/>
  <c r="E39" i="3"/>
  <c r="E35" i="3" s="1"/>
  <c r="E34" i="3"/>
  <c r="I490" i="3"/>
  <c r="H489" i="3"/>
  <c r="F364" i="3"/>
  <c r="F362" i="3" s="1"/>
  <c r="F373" i="3"/>
  <c r="K373" i="3" s="1"/>
  <c r="J368" i="3"/>
  <c r="K368" i="3"/>
  <c r="E373" i="3"/>
  <c r="J373" i="3" s="1"/>
  <c r="J374" i="3"/>
  <c r="E21" i="3"/>
  <c r="J369" i="3"/>
  <c r="I388" i="3"/>
  <c r="H362" i="3"/>
  <c r="G286" i="3"/>
  <c r="G285" i="3" s="1"/>
  <c r="G291" i="3"/>
  <c r="K363" i="3"/>
  <c r="G362" i="3"/>
  <c r="F210" i="3"/>
  <c r="K210" i="3" s="1"/>
  <c r="F47" i="3"/>
  <c r="G73" i="3"/>
  <c r="G52" i="3"/>
  <c r="I296" i="3"/>
  <c r="E326" i="3"/>
  <c r="H373" i="3"/>
  <c r="J200" i="3"/>
  <c r="I489" i="3" l="1"/>
  <c r="D363" i="3"/>
  <c r="D21" i="3"/>
  <c r="D373" i="3"/>
  <c r="I373" i="3" s="1"/>
  <c r="I374" i="3"/>
  <c r="F51" i="3"/>
  <c r="F26" i="3"/>
  <c r="F25" i="3" s="1"/>
  <c r="J363" i="3"/>
  <c r="G51" i="3"/>
  <c r="G26" i="3"/>
  <c r="G36" i="3"/>
  <c r="J21" i="3"/>
  <c r="E20" i="3"/>
  <c r="J20" i="3" s="1"/>
  <c r="E13" i="3"/>
  <c r="E30" i="3"/>
  <c r="J16" i="3"/>
  <c r="E15" i="3"/>
  <c r="J15" i="3" s="1"/>
  <c r="E10" i="3"/>
  <c r="E9" i="3" s="1"/>
  <c r="K388" i="3"/>
  <c r="J388" i="3"/>
  <c r="K62" i="3"/>
  <c r="J62" i="3"/>
  <c r="K362" i="3"/>
  <c r="J362" i="3"/>
  <c r="F46" i="3"/>
  <c r="K46" i="3" s="1"/>
  <c r="F21" i="3"/>
  <c r="F36" i="3"/>
  <c r="F35" i="3" s="1"/>
  <c r="K47" i="3"/>
  <c r="I363" i="3" l="1"/>
  <c r="D362" i="3"/>
  <c r="I362" i="3" s="1"/>
  <c r="D10" i="3"/>
  <c r="D9" i="3" s="1"/>
  <c r="D20" i="3"/>
  <c r="I20" i="3" s="1"/>
  <c r="I21" i="3"/>
  <c r="K36" i="3"/>
  <c r="G35" i="3"/>
  <c r="J36" i="3"/>
  <c r="F10" i="3"/>
  <c r="F9" i="3" s="1"/>
  <c r="F20" i="3"/>
  <c r="K20" i="3" s="1"/>
  <c r="K21" i="3"/>
  <c r="G25" i="3"/>
  <c r="G10" i="3"/>
  <c r="K35" i="3" l="1"/>
  <c r="J35" i="3"/>
  <c r="K10" i="3"/>
  <c r="G9" i="3"/>
  <c r="J10" i="3"/>
  <c r="I10" i="3"/>
  <c r="K9" i="3" l="1"/>
  <c r="J9" i="3"/>
  <c r="I9" i="3"/>
</calcChain>
</file>

<file path=xl/sharedStrings.xml><?xml version="1.0" encoding="utf-8"?>
<sst xmlns="http://schemas.openxmlformats.org/spreadsheetml/2006/main" count="1969" uniqueCount="329">
  <si>
    <t>Форма 3 (17)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</si>
  <si>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12 МЕСЯЦЕВ 2020 года (молодежная политика)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</si>
  <si>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</si>
  <si>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</si>
  <si>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Причина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</si>
  <si>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</si>
  <si>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</si>
  <si>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</si>
  <si>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</si>
  <si>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</si>
  <si>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целевыз средств</t>
  </si>
  <si>
    <t>За счет средств областного бюджета</t>
  </si>
  <si>
    <t>Наименование государственной работы</t>
  </si>
  <si>
    <t>Единица измерения объема государственной работы-единица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</si>
  <si>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</si>
  <si>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</si>
  <si>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</si>
  <si>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</si>
  <si>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>-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</si>
  <si>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</si>
  <si>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</si>
  <si>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форма 3 (17)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</si>
  <si>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12 месяцев 2020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</si>
  <si>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Причины отклонений</t>
  </si>
  <si>
    <t>в том числе за счет целевых средств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</si>
  <si>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</si>
  <si>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</si>
  <si>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</si>
  <si>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</si>
  <si>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 xml:space="preserve"> 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</si>
  <si>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</si>
  <si>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</si>
  <si>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</si>
  <si>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</si>
  <si>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ПОДА"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</si>
  <si>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</si>
  <si>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</si>
  <si>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</si>
  <si>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</si>
  <si>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</si>
  <si>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32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</si>
  <si>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</si>
  <si>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</si>
  <si>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</si>
  <si>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в рамках основного мероприятия 1.2 "Организация  и проведение физкультурно-массовых и спортивных мероприятий"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</si>
  <si>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</si>
  <si>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</si>
  <si>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</si>
  <si>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</si>
  <si>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</si>
  <si>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</si>
  <si>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</si>
  <si>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</si>
  <si>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</si>
  <si>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</si>
  <si>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</si>
  <si>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</si>
  <si>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</si>
  <si>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</si>
  <si>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</si>
  <si>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12 МЕСЯЦЕВ 2020г.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</si>
  <si>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</si>
  <si>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</si>
  <si>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</si>
  <si>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</si>
  <si>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</si>
  <si>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</si>
  <si>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</si>
  <si>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</si>
  <si>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</si>
  <si>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</si>
  <si>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</si>
  <si>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</si>
  <si>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</si>
  <si>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</si>
  <si>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 и спорта области, министерство социального развития области, министерство труда и социальной защиты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</si>
  <si>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</si>
  <si>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</si>
  <si>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</si>
  <si>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</si>
  <si>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</si>
  <si>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</si>
  <si>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образования области</t>
  </si>
  <si>
    <t>министерство социального развития области, министерство труда и социальной защиты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</si>
  <si>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</si>
  <si>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</si>
  <si>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труда и социальной защиты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</si>
  <si>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</si>
  <si>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</si>
  <si>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</si>
  <si>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</si>
  <si>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</si>
  <si>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</si>
  <si>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</si>
  <si>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министерстов социального развития области, министерство труда и социальной защиты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</si>
  <si>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</si>
  <si>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</si>
  <si>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</si>
  <si>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</si>
  <si>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области, министерство труда и социальной защиты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</si>
  <si>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</si>
  <si>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</si>
  <si>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</si>
  <si>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</si>
  <si>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</si>
  <si>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</si>
  <si>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труда и социальной защиты области, 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</si>
  <si>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</si>
  <si>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</si>
  <si>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</si>
  <si>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</si>
  <si>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</si>
  <si>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</si>
  <si>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</si>
  <si>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</si>
  <si>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</si>
  <si>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</si>
  <si>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</si>
  <si>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</si>
  <si>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</si>
  <si>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</si>
  <si>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</si>
  <si>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</si>
  <si>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</si>
  <si>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</si>
  <si>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</si>
  <si>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</si>
  <si>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</si>
  <si>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</si>
  <si>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</si>
  <si>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</si>
  <si>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</si>
  <si>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</si>
  <si>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</si>
  <si>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</si>
  <si>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</si>
  <si>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</si>
  <si>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</si>
  <si>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</si>
  <si>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</si>
  <si>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</si>
  <si>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</si>
  <si>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</si>
  <si>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</si>
  <si>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</si>
  <si>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</si>
  <si>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</si>
  <si>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</si>
  <si>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</si>
  <si>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</si>
  <si>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</si>
  <si>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</si>
  <si>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</si>
  <si>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</si>
  <si>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</si>
  <si>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</si>
  <si>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</si>
  <si>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</si>
  <si>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области, министерство труда и социальной защиты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</si>
  <si>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</si>
  <si>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</si>
  <si>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министерство труда и социальной защиты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</si>
  <si>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</si>
  <si>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</si>
  <si>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</si>
  <si>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</si>
  <si>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</si>
  <si>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</si>
  <si>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</si>
  <si>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</si>
  <si>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</si>
  <si>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</si>
  <si>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</si>
  <si>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</si>
  <si>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</si>
  <si>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</si>
  <si>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</si>
  <si>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</si>
  <si>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Контрольное событие 2.1.15 "Организация и проведение мероприятий посвященных "Дням воинской славы и памятным датам России""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</si>
  <si>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</si>
  <si>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</si>
  <si>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</si>
  <si>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</si>
  <si>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</si>
  <si>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министерство труда и социальной защиты области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</si>
  <si>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</si>
  <si>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"Организация мероприятий в сфере молодежной политики, направленных на гражданское и патриотическое воспитание молодежи"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</si>
  <si>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</si>
  <si>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</si>
  <si>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12 МЕСЯЦЕВ 2020г.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</si>
  <si>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</si>
  <si>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</si>
  <si>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</si>
  <si>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</si>
  <si>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</si>
  <si>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</si>
  <si>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</si>
  <si>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</si>
  <si>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(гр.8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</si>
  <si>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</si>
  <si>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</si>
  <si>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</si>
  <si>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области, орган местного самоуправления  </t>
  </si>
  <si>
    <t>Всего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</si>
  <si>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</si>
  <si>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</si>
  <si>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министерство молодежной политики и спорта Саратовской  области</t>
  </si>
  <si>
    <t>комитет по туризму</t>
  </si>
  <si>
    <t>комитет по реализации инвестиционных проектов в строительстве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</si>
  <si>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</si>
  <si>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</si>
  <si>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спорт. Подготовка спортивного резерва»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</si>
  <si>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</si>
  <si>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</si>
  <si>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</si>
  <si>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области, министерство труда и социальной защиты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</si>
  <si>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</si>
  <si>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буклетов,альбомов,научно-популярной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</si>
  <si>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"круглых   столов"   для представителей электронных  и  печатных СМИ по вопросам деятельности     органа исполнительной    власти области в сфере физической культуры и спорта, проведение Советов по развитию физической культуры и спорта, заседаний коллегии органа исполнительной власти области в сфере физической культуры и спорта, в том числе изготовление полиграфической и наглядно-агитационной продукции ( в том числе стендов, ролл-апов и других видов конструкций)"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</si>
  <si>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</si>
  <si>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</si>
  <si>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баннеров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</si>
  <si>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</si>
  <si>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</si>
  <si>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основное мероприятие 1.2 «Организация и проведение физкультурных и спортивно-массовых мероприятий»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</si>
  <si>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 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</si>
  <si>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</si>
  <si>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</si>
  <si>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</si>
  <si>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</si>
  <si>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</si>
  <si>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>Контрольное событие 1.3.3 Выполнение областными государственными учреждениями, подведомственными министерству молодежной политики, спорта и туризм области государственных заданий на выполнение государственных услуг (работ)</t>
  </si>
  <si>
    <t>Контрольное событие 1.3.6 "Обеспечение деятельности Антидопингового отдела обеспечения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</si>
  <si>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</si>
  <si>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</si>
  <si>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различного уровня»</t>
  </si>
  <si>
    <t>Основное мероприятие 1.6 "Подготовка спортивного резерва"</t>
  </si>
  <si>
    <t>министерство молодежной политики и спорта Саратовской области  области</t>
  </si>
  <si>
    <t>Контрольное событие 1.6.4 "Реализация ограничительных мероприятий в связи с угрозой распространения коронавирусной инфекции (COVID-19)</t>
  </si>
  <si>
    <t>Контрольное событие 1.6.5 Выполнение областными государственными учреждениями, подведомственными министерству молодежной политики и  спорта 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</si>
  <si>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</si>
  <si>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</si>
  <si>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</si>
  <si>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(медицинских, психологических, педагогических) для спортсменов сборных команд Саратовской области  на базе Спортивного комплекса "Кристалл" (в том числе с проживанием и питанием) и ГБУ РЦ "Молодежь плюс"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</si>
  <si>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тренеров"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</si>
  <si>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</si>
  <si>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</si>
  <si>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</si>
  <si>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"Осуществление материального стимулирования отдельных спортсменов и тренеров за высокие спортивные результаты и призовые места в Паралимпийских и Сурдлимпийских играх, чемпионатах, первенствах и кубках мира и Европы, в Чемпионатах России (где достоинство завоеванной медали определяется путем сравнения результатов, показанных российскими спортсменами на Чемпионатах России, с результатами, показанными зарубежными спортсменами в соответствующих дисциплинах на Чемпионатах мира и Европы , проводимых в том же году) в порядке и размере, установленных Правительством области".</t>
  </si>
  <si>
    <t>Контрольное событие 1.7.4 Выплаты ежемесячных специальных стипендий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тыс.руб.(2 чел.)</t>
  </si>
  <si>
    <t>министерство молодежной политики и спорта и Саратовской  области</t>
  </si>
  <si>
    <t>Контрольное событие 1.7.5 Выплата ежемесячных специальных стипендий достигшим совершеннолетия 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 исполнительной власти в размере 2500 руб. (19 чел.)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</si>
  <si>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</si>
  <si>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 услуги в области физической культуры и массового спорта"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</si>
  <si>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</si>
  <si>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</si>
  <si>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</si>
  <si>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"Грантовая поддержка развития на территории области отдельных видов спорта (спортивных дисциплин)"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</si>
  <si>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</si>
  <si>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Основное мероприятие 1.20 Имущественный взнос в автономную некоммерческую организацию".  "Физкультурно-спортивная организация" "Спортивный клуб "Протон"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</si>
  <si>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</si>
  <si>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</si>
  <si>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</si>
  <si>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</si>
  <si>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</si>
  <si>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</si>
  <si>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</si>
  <si>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</si>
  <si>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</si>
  <si>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</si>
  <si>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</si>
  <si>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</si>
  <si>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</si>
  <si>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</si>
  <si>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</si>
  <si>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</si>
  <si>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</si>
  <si>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я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</si>
  <si>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</si>
  <si>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</si>
  <si>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</si>
  <si>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</si>
  <si>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</si>
  <si>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</si>
  <si>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</si>
  <si>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</si>
  <si>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</si>
  <si>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</si>
  <si>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</si>
  <si>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</si>
  <si>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3.5.1 Реализация ограничительных мероприятий в связи с угрозой распространения коронавирусной инфекции (COVID-19)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</si>
  <si>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</si>
  <si>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</si>
  <si>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</si>
  <si>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</si>
  <si>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 xml:space="preserve">региональный проект 3.1    "Популяризация предпринимательства" (в целях выполнения задач федерального проекта   "Популяризация предпринимательства")    </t>
  </si>
  <si>
    <t>Региональный проект 3.2 "Социальная активность" (в целях выполнения задая федерального проекта "Социальная активность")</t>
  </si>
  <si>
    <t>3.2.1 "Создание условий для развития наставничества, поддержки общественных инициатив и проектов, в том числе в сфере добровольчества (волонтерства)"</t>
  </si>
  <si>
    <t>3.2.2 "Формирование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обучающихся"</t>
  </si>
  <si>
    <t>подпрограмма  4             « Материально-техническая база спорта»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</si>
  <si>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органы местного самоуправления области (по согласованию комитет по реализации инвестиционных проектов в строительстве области</t>
  </si>
  <si>
    <t>органы местного самоуправления</t>
  </si>
  <si>
    <t>Основное мероприятие 4.3 "Строительство физкультурно-оздоровительных комплексов" в т.ч.:</t>
  </si>
  <si>
    <t>Спортивно-оздоровительный комплекс в г. Саратов</t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</si>
  <si>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</si>
  <si>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</si>
  <si>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</si>
  <si>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</si>
  <si>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</si>
  <si>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 xml:space="preserve">Основное мероприятие 4.21 "Строительство бассейнов на территории области", в том числе:
</t>
  </si>
  <si>
    <t xml:space="preserve"> Здание бассейна на территории МБОУ "СОШ №1 р.п. Самайловка" по адресу: Саратовская обл., р.п.Самойловка, ул.30 лет Победы, д.13</t>
  </si>
  <si>
    <t xml:space="preserve">Основное мероприятие 4.22 "Предоставление материальной поддержки некоммерческим организациям" </t>
  </si>
  <si>
    <t>«Региональный проект 4.1.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 (в целях выполнения федерального проекта "Спорт- норма жизни")</t>
  </si>
  <si>
    <t>комитет по реализации инвестиционных проектов в строительстве области,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</si>
  <si>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</si>
  <si>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4.1.1. Строительство и реконструкция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 </t>
  </si>
  <si>
    <t>4.1.2. Оснащение объектов спортивной инфраструктуры спортивно-технологическим оборудованием:</t>
  </si>
  <si>
    <t>4.1.2.1. 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внешкольного спорта</t>
  </si>
  <si>
    <t>4.1.2.2.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(ГТО)"</t>
  </si>
  <si>
    <t>министерство молодежной политики и спорта саратовской области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</si>
  <si>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</si>
  <si>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</si>
  <si>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4.1.4.2.  Дворец водных видов спорта в г. Саратов</t>
  </si>
  <si>
    <t>4.1.4.5. Строительство бассейна по адресу: Саратовская область, Перелюбский район, с. Перелюб, ул. Чкаловская, 59 "А"</t>
  </si>
  <si>
    <t xml:space="preserve"> 4.1.7 "Закупка комплектов искусственных покрытий для футбольных полей для спортивных школ"</t>
  </si>
  <si>
    <t xml:space="preserve">основное мероприятияе 4.1.8. Строительство физкультурно-оздоровительного комплекса с универсальным залом 42X24 в г. Саратов </t>
  </si>
  <si>
    <t>основное мероприятияе 4.1.9 Подготовка основания (в том числе системы подогрева и дренажа) на футбольном поле стадиона "Локомотив" в г. Саратове для укладки комплекта искусственного покрытия</t>
  </si>
  <si>
    <t xml:space="preserve"> 4.1.10 Мероприятия по вводу в эксплуатацию объекта Дворца водных видов спорта в г.Саратове (врамках достижения соответствующих задач федерального проекта "Спорт - норма жизни")</t>
  </si>
  <si>
    <t>Контрольное событие 1.3.4 Приобретение спортивного инвентаря, оборудования, спортивной формы и спортивной обуви (в рамках выполнения областными государственными учреждениями, подведомственными министерству молодежной политики и спорта  области, государственных заданий на выполнение государственных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</si>
</sst>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7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9" xfId="0" applyBorder="1"/>
    <xf numFmtId="2" fontId="0" fillId="0" borderId="9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2" fontId="1" fillId="0" borderId="2" xfId="0" applyNumberFormat="1" applyFont="1" applyBorder="1"/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4" fillId="0" borderId="8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/>
    <xf numFmtId="164" fontId="6" fillId="0" borderId="2" xfId="0" applyNumberFormat="1" applyFont="1" applyBorder="1"/>
    <xf numFmtId="164" fontId="4" fillId="0" borderId="2" xfId="0" applyNumberFormat="1" applyFont="1" applyBorder="1"/>
    <xf numFmtId="0" fontId="6" fillId="0" borderId="0" xfId="0" applyFont="1"/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/>
    <xf numFmtId="0" fontId="10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>
      <alignment vertical="top"/>
    </xf>
    <xf numFmtId="0" fontId="9" fillId="0" borderId="8" xfId="0" applyFont="1" applyBorder="1"/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Border="1"/>
    <xf numFmtId="0" fontId="9" fillId="0" borderId="0" xfId="0" applyFont="1" applyBorder="1"/>
    <xf numFmtId="164" fontId="10" fillId="0" borderId="2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 vertical="top"/>
    </xf>
    <xf numFmtId="164" fontId="9" fillId="0" borderId="0" xfId="0" applyNumberFormat="1" applyFont="1"/>
    <xf numFmtId="164" fontId="10" fillId="0" borderId="2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/>
    <xf numFmtId="164" fontId="13" fillId="0" borderId="11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164" fontId="13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left" vertical="top" wrapText="1"/>
    </xf>
    <xf numFmtId="164" fontId="13" fillId="0" borderId="9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3" fillId="0" borderId="5" xfId="0" applyNumberFormat="1" applyFont="1" applyFill="1" applyBorder="1" applyAlignment="1">
      <alignment horizontal="center" vertical="top" wrapText="1"/>
    </xf>
    <xf numFmtId="0" fontId="13" fillId="0" borderId="7" xfId="0" applyNumberFormat="1" applyFont="1" applyFill="1" applyBorder="1" applyAlignment="1">
      <alignment horizontal="center" vertical="top" wrapText="1"/>
    </xf>
    <xf numFmtId="0" fontId="13" fillId="0" borderId="9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7" sqref="J6:J7"/>
    </sheetView>
  </sheetViews>
  <sheetFormatPr defaultColWidth="16.5703125" defaultRowHeight="15" x14ac:dyDescent="0.25"/>
  <cols>
    <col min="1" max="1" width="21.7109375" customWidth="1"/>
  </cols>
  <sheetData>
    <row r="1" spans="1:8" x14ac:dyDescent="0.25">
      <c r="A1" s="1"/>
      <c r="B1" s="2"/>
      <c r="C1" s="2"/>
      <c r="D1" s="2"/>
      <c r="E1" s="2"/>
      <c r="F1" s="2"/>
      <c r="G1" s="101" t="s">
        <v>0</v>
      </c>
      <c r="H1" s="101"/>
    </row>
    <row r="2" spans="1:8" x14ac:dyDescent="0.25">
      <c r="A2" s="102" t="s">
        <v>1</v>
      </c>
      <c r="B2" s="103"/>
      <c r="C2" s="103"/>
      <c r="D2" s="103"/>
      <c r="E2" s="103"/>
      <c r="F2" s="103"/>
      <c r="G2" s="103"/>
      <c r="H2" s="103"/>
    </row>
    <row r="3" spans="1:8" ht="51.75" customHeight="1" x14ac:dyDescent="0.25">
      <c r="A3" s="102"/>
      <c r="B3" s="103"/>
      <c r="C3" s="103"/>
      <c r="D3" s="103"/>
      <c r="E3" s="103"/>
      <c r="F3" s="103"/>
      <c r="G3" s="103"/>
      <c r="H3" s="103"/>
    </row>
    <row r="4" spans="1:8" x14ac:dyDescent="0.25">
      <c r="A4" s="99" t="s">
        <v>2</v>
      </c>
      <c r="B4" s="104" t="s">
        <v>3</v>
      </c>
      <c r="C4" s="105"/>
      <c r="D4" s="106" t="s">
        <v>4</v>
      </c>
      <c r="E4" s="109" t="s">
        <v>5</v>
      </c>
      <c r="F4" s="109"/>
      <c r="G4" s="109"/>
      <c r="H4" s="109"/>
    </row>
    <row r="5" spans="1:8" x14ac:dyDescent="0.25">
      <c r="A5" s="99"/>
      <c r="B5" s="110" t="s">
        <v>6</v>
      </c>
      <c r="C5" s="111" t="s">
        <v>7</v>
      </c>
      <c r="D5" s="107"/>
      <c r="E5" s="109" t="s">
        <v>8</v>
      </c>
      <c r="F5" s="109"/>
      <c r="G5" s="109" t="s">
        <v>7</v>
      </c>
      <c r="H5" s="109"/>
    </row>
    <row r="6" spans="1:8" ht="45" x14ac:dyDescent="0.25">
      <c r="A6" s="99"/>
      <c r="B6" s="110"/>
      <c r="C6" s="112"/>
      <c r="D6" s="108"/>
      <c r="E6" s="3" t="s">
        <v>9</v>
      </c>
      <c r="F6" s="3" t="s">
        <v>10</v>
      </c>
      <c r="G6" s="4" t="s">
        <v>9</v>
      </c>
      <c r="H6" s="3" t="s">
        <v>10</v>
      </c>
    </row>
    <row r="7" spans="1:8" x14ac:dyDescent="0.25">
      <c r="A7" s="97" t="s">
        <v>11</v>
      </c>
      <c r="B7" s="98"/>
      <c r="C7" s="98"/>
      <c r="D7" s="98"/>
      <c r="E7" s="98"/>
      <c r="F7" s="98"/>
      <c r="G7" s="98"/>
      <c r="H7" s="98"/>
    </row>
    <row r="8" spans="1:8" ht="45" x14ac:dyDescent="0.25">
      <c r="A8" s="5" t="s">
        <v>12</v>
      </c>
      <c r="B8" s="99" t="s">
        <v>186</v>
      </c>
      <c r="C8" s="99"/>
      <c r="D8" s="99"/>
      <c r="E8" s="99"/>
      <c r="F8" s="99"/>
      <c r="G8" s="99"/>
      <c r="H8" s="99"/>
    </row>
    <row r="9" spans="1:8" ht="60" x14ac:dyDescent="0.25">
      <c r="A9" s="6" t="s">
        <v>13</v>
      </c>
      <c r="B9" s="100"/>
      <c r="C9" s="100"/>
      <c r="D9" s="100"/>
      <c r="E9" s="100"/>
      <c r="F9" s="100"/>
      <c r="G9" s="100"/>
      <c r="H9" s="100"/>
    </row>
    <row r="10" spans="1:8" ht="75" x14ac:dyDescent="0.25">
      <c r="A10" s="6" t="s">
        <v>14</v>
      </c>
      <c r="B10" s="7">
        <v>3854</v>
      </c>
      <c r="C10" s="8">
        <f>C12</f>
        <v>3854</v>
      </c>
      <c r="D10" s="8"/>
      <c r="E10" s="9">
        <f>E12</f>
        <v>14712.8</v>
      </c>
      <c r="F10" s="8">
        <v>0</v>
      </c>
      <c r="G10" s="9">
        <f>G12</f>
        <v>14712.8</v>
      </c>
      <c r="H10" s="8">
        <v>0</v>
      </c>
    </row>
    <row r="11" spans="1:8" x14ac:dyDescent="0.25">
      <c r="A11" s="6" t="s">
        <v>15</v>
      </c>
      <c r="B11" s="10"/>
      <c r="C11" s="11"/>
      <c r="D11" s="11"/>
      <c r="E11" s="12"/>
      <c r="F11" s="10"/>
      <c r="G11" s="12"/>
      <c r="H11" s="11"/>
    </row>
    <row r="12" spans="1:8" ht="150" x14ac:dyDescent="0.25">
      <c r="A12" s="6" t="s">
        <v>16</v>
      </c>
      <c r="B12" s="10">
        <v>3854</v>
      </c>
      <c r="C12" s="11">
        <v>3854</v>
      </c>
      <c r="D12" s="11"/>
      <c r="E12" s="12">
        <v>14712.8</v>
      </c>
      <c r="F12" s="11">
        <v>0</v>
      </c>
      <c r="G12" s="12">
        <v>14712.8</v>
      </c>
      <c r="H12" s="11">
        <v>0</v>
      </c>
    </row>
    <row r="13" spans="1:8" ht="45" x14ac:dyDescent="0.25">
      <c r="A13" s="5" t="s">
        <v>17</v>
      </c>
      <c r="B13" s="13" t="s">
        <v>18</v>
      </c>
      <c r="C13" s="14" t="s">
        <v>18</v>
      </c>
      <c r="D13" s="14"/>
      <c r="E13" s="15">
        <f>E10+E14+E15</f>
        <v>14714.199999999999</v>
      </c>
      <c r="F13" s="15">
        <f t="shared" ref="F13:H13" si="0">F10+F14+F15</f>
        <v>0</v>
      </c>
      <c r="G13" s="15">
        <f>G10+G14</f>
        <v>14714.199999999999</v>
      </c>
      <c r="H13" s="15">
        <f t="shared" si="0"/>
        <v>0</v>
      </c>
    </row>
    <row r="14" spans="1:8" ht="105" x14ac:dyDescent="0.25">
      <c r="A14" s="6" t="s">
        <v>19</v>
      </c>
      <c r="B14" s="10" t="s">
        <v>18</v>
      </c>
      <c r="C14" s="11" t="s">
        <v>18</v>
      </c>
      <c r="D14" s="11"/>
      <c r="E14" s="12">
        <v>1.4</v>
      </c>
      <c r="F14" s="10">
        <v>0</v>
      </c>
      <c r="G14" s="16">
        <v>1.4</v>
      </c>
      <c r="H14" s="10">
        <v>0</v>
      </c>
    </row>
    <row r="15" spans="1:8" ht="225" x14ac:dyDescent="0.25">
      <c r="A15" s="17" t="s">
        <v>20</v>
      </c>
      <c r="B15" s="11" t="s">
        <v>18</v>
      </c>
      <c r="C15" s="11" t="s">
        <v>18</v>
      </c>
      <c r="D15" s="11"/>
      <c r="E15" s="12">
        <v>0</v>
      </c>
      <c r="F15" s="18">
        <v>0</v>
      </c>
      <c r="G15" s="12">
        <v>0</v>
      </c>
      <c r="H15" s="18">
        <v>0</v>
      </c>
    </row>
    <row r="16" spans="1:8" ht="45" x14ac:dyDescent="0.25">
      <c r="A16" s="5" t="s">
        <v>17</v>
      </c>
      <c r="B16" s="14"/>
      <c r="C16" s="14"/>
      <c r="D16" s="14"/>
      <c r="E16" s="15">
        <f>E13</f>
        <v>14714.199999999999</v>
      </c>
      <c r="F16" s="14">
        <f>F13+F14+F15</f>
        <v>0</v>
      </c>
      <c r="G16" s="15">
        <f>G13</f>
        <v>14714.199999999999</v>
      </c>
      <c r="H16" s="14">
        <f>H13+H14+H15</f>
        <v>0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I6" sqref="I6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21"/>
      <c r="B1" s="19"/>
      <c r="C1" s="19"/>
      <c r="D1" s="19"/>
      <c r="E1" s="19"/>
      <c r="F1" s="19"/>
      <c r="G1" s="101" t="s">
        <v>21</v>
      </c>
      <c r="H1" s="101"/>
    </row>
    <row r="2" spans="1:10" ht="78.75" customHeight="1" x14ac:dyDescent="0.25">
      <c r="A2" s="102" t="s">
        <v>22</v>
      </c>
      <c r="B2" s="103"/>
      <c r="C2" s="103"/>
      <c r="D2" s="103"/>
      <c r="E2" s="103"/>
      <c r="F2" s="103"/>
      <c r="G2" s="103"/>
      <c r="H2" s="103"/>
    </row>
    <row r="3" spans="1:10" x14ac:dyDescent="0.25">
      <c r="A3" s="109" t="s">
        <v>2</v>
      </c>
      <c r="B3" s="99" t="s">
        <v>3</v>
      </c>
      <c r="C3" s="99"/>
      <c r="D3" s="110" t="s">
        <v>23</v>
      </c>
      <c r="E3" s="109" t="s">
        <v>5</v>
      </c>
      <c r="F3" s="109"/>
      <c r="G3" s="109"/>
      <c r="H3" s="109"/>
    </row>
    <row r="4" spans="1:10" x14ac:dyDescent="0.25">
      <c r="A4" s="109"/>
      <c r="B4" s="110" t="s">
        <v>6</v>
      </c>
      <c r="C4" s="113" t="s">
        <v>7</v>
      </c>
      <c r="D4" s="110"/>
      <c r="E4" s="110" t="s">
        <v>8</v>
      </c>
      <c r="F4" s="110"/>
      <c r="G4" s="113" t="s">
        <v>7</v>
      </c>
      <c r="H4" s="113"/>
    </row>
    <row r="5" spans="1:10" ht="45" x14ac:dyDescent="0.25">
      <c r="A5" s="109"/>
      <c r="B5" s="110"/>
      <c r="C5" s="113"/>
      <c r="D5" s="110"/>
      <c r="E5" s="20" t="s">
        <v>9</v>
      </c>
      <c r="F5" s="20" t="s">
        <v>24</v>
      </c>
      <c r="G5" s="22" t="s">
        <v>9</v>
      </c>
      <c r="H5" s="20" t="s">
        <v>24</v>
      </c>
    </row>
    <row r="6" spans="1:10" x14ac:dyDescent="0.25">
      <c r="A6" s="117" t="s">
        <v>11</v>
      </c>
      <c r="B6" s="118"/>
      <c r="C6" s="118"/>
      <c r="D6" s="118"/>
      <c r="E6" s="118"/>
      <c r="F6" s="118"/>
      <c r="G6" s="118"/>
      <c r="H6" s="119"/>
    </row>
    <row r="7" spans="1:10" x14ac:dyDescent="0.25">
      <c r="A7" s="5" t="s">
        <v>25</v>
      </c>
      <c r="B7" s="114" t="s">
        <v>26</v>
      </c>
      <c r="C7" s="115"/>
      <c r="D7" s="115"/>
      <c r="E7" s="115"/>
      <c r="F7" s="115"/>
      <c r="G7" s="115"/>
      <c r="H7" s="116"/>
    </row>
    <row r="8" spans="1:10" ht="45" x14ac:dyDescent="0.25">
      <c r="A8" s="6" t="s">
        <v>27</v>
      </c>
      <c r="B8" s="120" t="s">
        <v>28</v>
      </c>
      <c r="C8" s="121"/>
      <c r="D8" s="121"/>
      <c r="E8" s="121"/>
      <c r="F8" s="121"/>
      <c r="G8" s="122"/>
      <c r="H8" s="23"/>
    </row>
    <row r="9" spans="1:10" ht="60" x14ac:dyDescent="0.25">
      <c r="A9" s="6" t="s">
        <v>14</v>
      </c>
      <c r="B9" s="23">
        <v>7751</v>
      </c>
      <c r="C9" s="23">
        <f>C11</f>
        <v>7751</v>
      </c>
      <c r="D9" s="23"/>
      <c r="E9" s="24">
        <f>E11</f>
        <v>361842.4</v>
      </c>
      <c r="F9" s="24">
        <v>0</v>
      </c>
      <c r="G9" s="24">
        <f>G11</f>
        <v>361842.4</v>
      </c>
      <c r="H9" s="24">
        <v>0</v>
      </c>
      <c r="I9" s="25"/>
    </row>
    <row r="10" spans="1:10" x14ac:dyDescent="0.25">
      <c r="A10" s="6" t="s">
        <v>15</v>
      </c>
      <c r="B10" s="23"/>
      <c r="C10" s="23"/>
      <c r="D10" s="23"/>
      <c r="E10" s="24" t="s">
        <v>29</v>
      </c>
      <c r="F10" s="24"/>
      <c r="G10" s="24"/>
      <c r="H10" s="24"/>
    </row>
    <row r="11" spans="1:10" ht="60" x14ac:dyDescent="0.25">
      <c r="A11" s="6" t="s">
        <v>30</v>
      </c>
      <c r="B11" s="23">
        <v>7751</v>
      </c>
      <c r="C11" s="23">
        <v>7751</v>
      </c>
      <c r="D11" s="23"/>
      <c r="E11" s="24">
        <v>361842.4</v>
      </c>
      <c r="F11" s="24">
        <v>0</v>
      </c>
      <c r="G11" s="24">
        <v>361842.4</v>
      </c>
      <c r="H11" s="24">
        <v>0</v>
      </c>
    </row>
    <row r="12" spans="1:10" ht="30" x14ac:dyDescent="0.25">
      <c r="A12" s="5" t="s">
        <v>31</v>
      </c>
      <c r="B12" s="114" t="s">
        <v>32</v>
      </c>
      <c r="C12" s="115"/>
      <c r="D12" s="115"/>
      <c r="E12" s="115"/>
      <c r="F12" s="115"/>
      <c r="G12" s="115"/>
      <c r="H12" s="116"/>
    </row>
    <row r="13" spans="1:10" ht="45" x14ac:dyDescent="0.25">
      <c r="A13" s="6" t="s">
        <v>33</v>
      </c>
      <c r="B13" s="120" t="s">
        <v>28</v>
      </c>
      <c r="C13" s="121"/>
      <c r="D13" s="121"/>
      <c r="E13" s="121"/>
      <c r="F13" s="121"/>
      <c r="G13" s="122"/>
      <c r="H13" s="23"/>
    </row>
    <row r="14" spans="1:10" ht="60" x14ac:dyDescent="0.25">
      <c r="A14" s="6" t="s">
        <v>14</v>
      </c>
      <c r="B14" s="26">
        <v>1163</v>
      </c>
      <c r="C14" s="26">
        <f>C16</f>
        <v>1163</v>
      </c>
      <c r="D14" s="27"/>
      <c r="E14" s="24">
        <v>51616.6</v>
      </c>
      <c r="F14" s="27">
        <v>0</v>
      </c>
      <c r="G14" s="24">
        <f>G16</f>
        <v>51616.6</v>
      </c>
      <c r="H14" s="24">
        <v>0</v>
      </c>
      <c r="I14" s="28"/>
      <c r="J14" s="29"/>
    </row>
    <row r="15" spans="1:10" x14ac:dyDescent="0.25">
      <c r="A15" s="6" t="s">
        <v>15</v>
      </c>
      <c r="B15" s="26"/>
      <c r="C15" s="26"/>
      <c r="D15" s="23"/>
      <c r="E15" s="23"/>
      <c r="F15" s="23"/>
      <c r="G15" s="24"/>
      <c r="H15" s="24"/>
    </row>
    <row r="16" spans="1:10" ht="60" x14ac:dyDescent="0.25">
      <c r="A16" s="6" t="s">
        <v>30</v>
      </c>
      <c r="B16" s="26">
        <v>1163</v>
      </c>
      <c r="C16" s="26">
        <v>1163</v>
      </c>
      <c r="D16" s="27"/>
      <c r="E16" s="24">
        <v>51616.6</v>
      </c>
      <c r="F16" s="27">
        <v>0</v>
      </c>
      <c r="G16" s="24">
        <v>51616.6</v>
      </c>
      <c r="H16" s="24">
        <v>0</v>
      </c>
    </row>
    <row r="17" spans="1:10" ht="30" x14ac:dyDescent="0.25">
      <c r="A17" s="5" t="s">
        <v>31</v>
      </c>
      <c r="B17" s="114" t="s">
        <v>34</v>
      </c>
      <c r="C17" s="115"/>
      <c r="D17" s="115"/>
      <c r="E17" s="115"/>
      <c r="F17" s="115"/>
      <c r="G17" s="115"/>
      <c r="H17" s="116"/>
    </row>
    <row r="18" spans="1:10" ht="45" x14ac:dyDescent="0.25">
      <c r="A18" s="6" t="s">
        <v>27</v>
      </c>
      <c r="B18" s="120" t="s">
        <v>28</v>
      </c>
      <c r="C18" s="121"/>
      <c r="D18" s="121"/>
      <c r="E18" s="121"/>
      <c r="F18" s="121"/>
      <c r="G18" s="122"/>
      <c r="H18" s="23"/>
    </row>
    <row r="19" spans="1:10" ht="60" x14ac:dyDescent="0.25">
      <c r="A19" s="30" t="s">
        <v>14</v>
      </c>
      <c r="B19" s="31">
        <v>18</v>
      </c>
      <c r="C19" s="31">
        <v>18</v>
      </c>
      <c r="D19" s="31"/>
      <c r="E19" s="31">
        <f>E21</f>
        <v>4207</v>
      </c>
      <c r="F19" s="31">
        <v>0</v>
      </c>
      <c r="G19" s="32">
        <f>G21</f>
        <v>4207</v>
      </c>
      <c r="H19" s="23">
        <v>0</v>
      </c>
      <c r="I19" s="33"/>
    </row>
    <row r="20" spans="1:10" x14ac:dyDescent="0.25">
      <c r="A20" s="6" t="s">
        <v>15</v>
      </c>
      <c r="B20" s="23"/>
      <c r="C20" s="23"/>
      <c r="D20" s="23"/>
      <c r="E20" s="23"/>
      <c r="F20" s="23"/>
      <c r="G20" s="23"/>
      <c r="H20" s="23"/>
    </row>
    <row r="21" spans="1:10" ht="60" x14ac:dyDescent="0.25">
      <c r="A21" s="6" t="s">
        <v>30</v>
      </c>
      <c r="B21" s="23">
        <v>18</v>
      </c>
      <c r="C21" s="23">
        <v>18</v>
      </c>
      <c r="D21" s="23"/>
      <c r="E21" s="23">
        <v>4207</v>
      </c>
      <c r="F21" s="23">
        <v>0</v>
      </c>
      <c r="G21" s="24">
        <v>4207</v>
      </c>
      <c r="H21" s="23">
        <v>0</v>
      </c>
    </row>
    <row r="22" spans="1:10" ht="30" x14ac:dyDescent="0.25">
      <c r="A22" s="5" t="s">
        <v>31</v>
      </c>
      <c r="B22" s="114" t="s">
        <v>35</v>
      </c>
      <c r="C22" s="115"/>
      <c r="D22" s="115"/>
      <c r="E22" s="115"/>
      <c r="F22" s="115"/>
      <c r="G22" s="115"/>
      <c r="H22" s="116"/>
    </row>
    <row r="23" spans="1:10" ht="45" x14ac:dyDescent="0.25">
      <c r="A23" s="6" t="s">
        <v>27</v>
      </c>
      <c r="B23" s="120" t="s">
        <v>28</v>
      </c>
      <c r="C23" s="121"/>
      <c r="D23" s="121"/>
      <c r="E23" s="121"/>
      <c r="F23" s="121"/>
      <c r="G23" s="122"/>
      <c r="H23" s="23"/>
    </row>
    <row r="24" spans="1:10" ht="60" x14ac:dyDescent="0.25">
      <c r="A24" s="6" t="s">
        <v>14</v>
      </c>
      <c r="B24" s="23">
        <v>5</v>
      </c>
      <c r="C24" s="23">
        <v>5</v>
      </c>
      <c r="D24" s="23"/>
      <c r="E24" s="24">
        <f>E26</f>
        <v>1027.8</v>
      </c>
      <c r="F24" s="24">
        <v>0</v>
      </c>
      <c r="G24" s="24">
        <f>G26</f>
        <v>1027.8</v>
      </c>
      <c r="H24" s="24">
        <v>0</v>
      </c>
      <c r="I24" s="33"/>
    </row>
    <row r="25" spans="1:10" x14ac:dyDescent="0.25">
      <c r="A25" s="6" t="s">
        <v>15</v>
      </c>
      <c r="B25" s="23"/>
      <c r="C25" s="23"/>
      <c r="D25" s="23"/>
      <c r="E25" s="24"/>
      <c r="F25" s="24"/>
      <c r="G25" s="24"/>
      <c r="H25" s="24"/>
    </row>
    <row r="26" spans="1:10" ht="60" x14ac:dyDescent="0.25">
      <c r="A26" s="6" t="s">
        <v>30</v>
      </c>
      <c r="B26" s="23">
        <v>5</v>
      </c>
      <c r="C26" s="23">
        <v>5</v>
      </c>
      <c r="D26" s="23"/>
      <c r="E26" s="24">
        <v>1027.8</v>
      </c>
      <c r="F26" s="24">
        <v>0</v>
      </c>
      <c r="G26" s="24">
        <v>1027.8</v>
      </c>
      <c r="H26" s="24">
        <v>0</v>
      </c>
    </row>
    <row r="27" spans="1:10" ht="30" x14ac:dyDescent="0.25">
      <c r="A27" s="5" t="s">
        <v>31</v>
      </c>
      <c r="B27" s="114" t="s">
        <v>36</v>
      </c>
      <c r="C27" s="115"/>
      <c r="D27" s="115"/>
      <c r="E27" s="115"/>
      <c r="F27" s="115"/>
      <c r="G27" s="115"/>
      <c r="H27" s="116"/>
    </row>
    <row r="28" spans="1:10" ht="45" x14ac:dyDescent="0.25">
      <c r="A28" s="6" t="s">
        <v>27</v>
      </c>
      <c r="B28" s="120" t="s">
        <v>28</v>
      </c>
      <c r="C28" s="121"/>
      <c r="D28" s="121"/>
      <c r="E28" s="121"/>
      <c r="F28" s="121"/>
      <c r="G28" s="122"/>
      <c r="H28" s="23"/>
    </row>
    <row r="29" spans="1:10" ht="60" x14ac:dyDescent="0.25">
      <c r="A29" s="6" t="s">
        <v>14</v>
      </c>
      <c r="B29" s="23">
        <v>41</v>
      </c>
      <c r="C29" s="23">
        <v>41</v>
      </c>
      <c r="D29" s="23"/>
      <c r="E29" s="23">
        <f>E31</f>
        <v>1461.1</v>
      </c>
      <c r="F29" s="23">
        <v>0</v>
      </c>
      <c r="G29" s="23">
        <f>G31</f>
        <v>1461.1</v>
      </c>
      <c r="H29" s="23">
        <v>0</v>
      </c>
      <c r="I29" s="33"/>
      <c r="J29" s="29"/>
    </row>
    <row r="30" spans="1:10" x14ac:dyDescent="0.25">
      <c r="A30" s="6" t="s">
        <v>15</v>
      </c>
      <c r="B30" s="23"/>
      <c r="C30" s="23"/>
      <c r="D30" s="23"/>
      <c r="E30" s="23"/>
      <c r="F30" s="23"/>
      <c r="G30" s="23"/>
      <c r="H30" s="23"/>
    </row>
    <row r="31" spans="1:10" ht="60" x14ac:dyDescent="0.25">
      <c r="A31" s="6" t="s">
        <v>30</v>
      </c>
      <c r="B31" s="23">
        <v>41</v>
      </c>
      <c r="C31" s="23">
        <v>41</v>
      </c>
      <c r="D31" s="23"/>
      <c r="E31" s="23">
        <v>1461.1</v>
      </c>
      <c r="F31" s="23">
        <v>0</v>
      </c>
      <c r="G31" s="23">
        <v>1461.1</v>
      </c>
      <c r="H31" s="23">
        <v>0</v>
      </c>
    </row>
    <row r="32" spans="1:10" ht="30" x14ac:dyDescent="0.25">
      <c r="A32" s="5" t="s">
        <v>31</v>
      </c>
      <c r="B32" s="114" t="s">
        <v>37</v>
      </c>
      <c r="C32" s="115"/>
      <c r="D32" s="115"/>
      <c r="E32" s="115"/>
      <c r="F32" s="115"/>
      <c r="G32" s="115"/>
      <c r="H32" s="116"/>
    </row>
    <row r="33" spans="1:10" ht="45" x14ac:dyDescent="0.25">
      <c r="A33" s="6" t="s">
        <v>27</v>
      </c>
      <c r="B33" s="120" t="s">
        <v>28</v>
      </c>
      <c r="C33" s="121"/>
      <c r="D33" s="121"/>
      <c r="E33" s="121"/>
      <c r="F33" s="121"/>
      <c r="G33" s="122"/>
      <c r="H33" s="23"/>
    </row>
    <row r="34" spans="1:10" ht="60" x14ac:dyDescent="0.25">
      <c r="A34" s="6" t="s">
        <v>14</v>
      </c>
      <c r="B34" s="23">
        <v>1</v>
      </c>
      <c r="C34" s="23">
        <v>1</v>
      </c>
      <c r="D34" s="23"/>
      <c r="E34" s="23">
        <f>E36</f>
        <v>290.2</v>
      </c>
      <c r="F34" s="23">
        <v>0</v>
      </c>
      <c r="G34" s="23">
        <f>G36</f>
        <v>290.2</v>
      </c>
      <c r="H34" s="23">
        <v>0</v>
      </c>
      <c r="I34" s="33"/>
      <c r="J34" s="29"/>
    </row>
    <row r="35" spans="1:10" x14ac:dyDescent="0.25">
      <c r="A35" s="6" t="s">
        <v>15</v>
      </c>
      <c r="B35" s="23"/>
      <c r="C35" s="23"/>
      <c r="D35" s="23"/>
      <c r="E35" s="23"/>
      <c r="F35" s="23"/>
      <c r="G35" s="24"/>
      <c r="H35" s="24"/>
    </row>
    <row r="36" spans="1:10" ht="60" x14ac:dyDescent="0.25">
      <c r="A36" s="6" t="s">
        <v>30</v>
      </c>
      <c r="B36" s="23">
        <v>1</v>
      </c>
      <c r="C36" s="23">
        <v>1</v>
      </c>
      <c r="D36" s="23"/>
      <c r="E36" s="23">
        <v>290.2</v>
      </c>
      <c r="F36" s="23">
        <v>0</v>
      </c>
      <c r="G36" s="23">
        <v>290.2</v>
      </c>
      <c r="H36" s="23">
        <v>0</v>
      </c>
    </row>
    <row r="37" spans="1:10" ht="66.75" customHeight="1" x14ac:dyDescent="0.25">
      <c r="A37" s="5" t="s">
        <v>31</v>
      </c>
      <c r="B37" s="114" t="s">
        <v>38</v>
      </c>
      <c r="C37" s="115"/>
      <c r="D37" s="115"/>
      <c r="E37" s="115"/>
      <c r="F37" s="115"/>
      <c r="G37" s="115"/>
      <c r="H37" s="116"/>
    </row>
    <row r="38" spans="1:10" ht="45" x14ac:dyDescent="0.25">
      <c r="A38" s="6" t="s">
        <v>39</v>
      </c>
      <c r="B38" s="120" t="s">
        <v>28</v>
      </c>
      <c r="C38" s="121"/>
      <c r="D38" s="121"/>
      <c r="E38" s="121"/>
      <c r="F38" s="121"/>
      <c r="G38" s="122"/>
      <c r="H38" s="23"/>
    </row>
    <row r="39" spans="1:10" ht="60" x14ac:dyDescent="0.25">
      <c r="A39" s="6" t="s">
        <v>14</v>
      </c>
      <c r="B39" s="34">
        <v>32</v>
      </c>
      <c r="C39" s="24" t="str">
        <f>C41</f>
        <v>32</v>
      </c>
      <c r="D39" s="23"/>
      <c r="E39" s="24">
        <f>E41</f>
        <v>2580.5</v>
      </c>
      <c r="F39" s="24">
        <v>0</v>
      </c>
      <c r="G39" s="24">
        <f>G41</f>
        <v>2580.5</v>
      </c>
      <c r="H39" s="24">
        <v>0</v>
      </c>
    </row>
    <row r="40" spans="1:10" x14ac:dyDescent="0.25">
      <c r="A40" s="6" t="s">
        <v>15</v>
      </c>
      <c r="B40" s="34"/>
      <c r="C40" s="34"/>
      <c r="D40" s="23"/>
      <c r="E40" s="23"/>
      <c r="F40" s="23"/>
      <c r="G40" s="24"/>
      <c r="H40" s="24"/>
    </row>
    <row r="41" spans="1:10" ht="60" x14ac:dyDescent="0.25">
      <c r="A41" s="6" t="s">
        <v>30</v>
      </c>
      <c r="B41" s="34" t="s">
        <v>40</v>
      </c>
      <c r="C41" s="34" t="s">
        <v>40</v>
      </c>
      <c r="D41" s="23"/>
      <c r="E41" s="24">
        <v>2580.5</v>
      </c>
      <c r="F41" s="24">
        <v>0</v>
      </c>
      <c r="G41" s="24">
        <v>2580.5</v>
      </c>
      <c r="H41" s="24">
        <v>0</v>
      </c>
    </row>
    <row r="42" spans="1:10" ht="61.5" customHeight="1" x14ac:dyDescent="0.25">
      <c r="A42" s="5" t="s">
        <v>31</v>
      </c>
      <c r="B42" s="114" t="s">
        <v>41</v>
      </c>
      <c r="C42" s="115"/>
      <c r="D42" s="115"/>
      <c r="E42" s="115"/>
      <c r="F42" s="115"/>
      <c r="G42" s="115"/>
      <c r="H42" s="116"/>
    </row>
    <row r="43" spans="1:10" ht="45" x14ac:dyDescent="0.25">
      <c r="A43" s="6" t="s">
        <v>27</v>
      </c>
      <c r="B43" s="120" t="s">
        <v>28</v>
      </c>
      <c r="C43" s="121"/>
      <c r="D43" s="121"/>
      <c r="E43" s="121"/>
      <c r="F43" s="121"/>
      <c r="G43" s="122"/>
      <c r="H43" s="23"/>
    </row>
    <row r="44" spans="1:10" ht="60" x14ac:dyDescent="0.25">
      <c r="A44" s="6" t="s">
        <v>14</v>
      </c>
      <c r="B44" s="23">
        <v>102</v>
      </c>
      <c r="C44" s="23">
        <v>102</v>
      </c>
      <c r="D44" s="23"/>
      <c r="E44" s="24">
        <f>E46</f>
        <v>9849.7000000000007</v>
      </c>
      <c r="F44" s="24">
        <v>0</v>
      </c>
      <c r="G44" s="24">
        <f>G46</f>
        <v>9849.7000000000007</v>
      </c>
      <c r="H44" s="24">
        <v>0</v>
      </c>
      <c r="I44" s="35"/>
      <c r="J44" s="29"/>
    </row>
    <row r="45" spans="1:10" x14ac:dyDescent="0.25">
      <c r="A45" s="6" t="s">
        <v>15</v>
      </c>
      <c r="B45" s="23"/>
      <c r="C45" s="23"/>
      <c r="D45" s="23"/>
      <c r="E45" s="24"/>
      <c r="F45" s="24"/>
      <c r="G45" s="24"/>
      <c r="H45" s="24"/>
    </row>
    <row r="46" spans="1:10" ht="60" x14ac:dyDescent="0.25">
      <c r="A46" s="6" t="s">
        <v>30</v>
      </c>
      <c r="B46" s="23">
        <v>102</v>
      </c>
      <c r="C46" s="23">
        <v>102</v>
      </c>
      <c r="D46" s="23"/>
      <c r="E46" s="24">
        <v>9849.7000000000007</v>
      </c>
      <c r="F46" s="24">
        <v>0</v>
      </c>
      <c r="G46" s="24">
        <v>9849.7000000000007</v>
      </c>
      <c r="H46" s="24">
        <v>0</v>
      </c>
    </row>
    <row r="47" spans="1:10" ht="30" x14ac:dyDescent="0.25">
      <c r="A47" s="5" t="s">
        <v>12</v>
      </c>
      <c r="B47" s="114" t="s">
        <v>42</v>
      </c>
      <c r="C47" s="115"/>
      <c r="D47" s="115"/>
      <c r="E47" s="115"/>
      <c r="F47" s="115"/>
      <c r="G47" s="115"/>
      <c r="H47" s="116"/>
    </row>
    <row r="48" spans="1:10" ht="45" x14ac:dyDescent="0.25">
      <c r="A48" s="6" t="s">
        <v>43</v>
      </c>
      <c r="B48" s="123"/>
      <c r="C48" s="124"/>
      <c r="D48" s="124"/>
      <c r="E48" s="124"/>
      <c r="F48" s="124"/>
      <c r="G48" s="125"/>
      <c r="H48" s="23"/>
    </row>
    <row r="49" spans="1:9" ht="60" x14ac:dyDescent="0.25">
      <c r="A49" s="6" t="s">
        <v>14</v>
      </c>
      <c r="B49" s="23">
        <f>B51</f>
        <v>7</v>
      </c>
      <c r="C49" s="23">
        <f>C51</f>
        <v>7</v>
      </c>
      <c r="D49" s="23"/>
      <c r="E49" s="24">
        <f>E51</f>
        <v>2125.8000000000002</v>
      </c>
      <c r="F49" s="24">
        <v>0</v>
      </c>
      <c r="G49" s="24">
        <f>G51</f>
        <v>2125.8000000000002</v>
      </c>
      <c r="H49" s="24">
        <v>0</v>
      </c>
      <c r="I49" s="29"/>
    </row>
    <row r="50" spans="1:9" x14ac:dyDescent="0.25">
      <c r="A50" s="6" t="s">
        <v>15</v>
      </c>
      <c r="B50" s="23"/>
      <c r="C50" s="23"/>
      <c r="D50" s="23"/>
      <c r="E50" s="24"/>
      <c r="F50" s="24"/>
      <c r="G50" s="24"/>
      <c r="H50" s="24"/>
    </row>
    <row r="51" spans="1:9" ht="105" x14ac:dyDescent="0.25">
      <c r="A51" s="6" t="s">
        <v>44</v>
      </c>
      <c r="B51" s="23">
        <v>7</v>
      </c>
      <c r="C51" s="23">
        <v>7</v>
      </c>
      <c r="D51" s="23"/>
      <c r="E51" s="24">
        <v>2125.8000000000002</v>
      </c>
      <c r="F51" s="24">
        <v>0</v>
      </c>
      <c r="G51" s="24">
        <v>2125.8000000000002</v>
      </c>
      <c r="H51" s="24">
        <v>0</v>
      </c>
    </row>
    <row r="52" spans="1:9" ht="30" x14ac:dyDescent="0.25">
      <c r="A52" s="5" t="s">
        <v>12</v>
      </c>
      <c r="B52" s="114" t="s">
        <v>45</v>
      </c>
      <c r="C52" s="115"/>
      <c r="D52" s="115"/>
      <c r="E52" s="115"/>
      <c r="F52" s="115"/>
      <c r="G52" s="115"/>
      <c r="H52" s="116"/>
    </row>
    <row r="53" spans="1:9" ht="45" x14ac:dyDescent="0.25">
      <c r="A53" s="6" t="s">
        <v>43</v>
      </c>
      <c r="B53" s="123"/>
      <c r="C53" s="124"/>
      <c r="D53" s="124"/>
      <c r="E53" s="124"/>
      <c r="F53" s="124"/>
      <c r="G53" s="125"/>
      <c r="H53" s="23"/>
    </row>
    <row r="54" spans="1:9" ht="60" x14ac:dyDescent="0.25">
      <c r="A54" s="6" t="s">
        <v>14</v>
      </c>
      <c r="B54" s="23">
        <v>135</v>
      </c>
      <c r="C54" s="23">
        <f>C56</f>
        <v>135</v>
      </c>
      <c r="D54" s="23"/>
      <c r="E54" s="24">
        <f>E56</f>
        <v>24659</v>
      </c>
      <c r="F54" s="24">
        <v>0</v>
      </c>
      <c r="G54" s="24">
        <f>G56</f>
        <v>24659</v>
      </c>
      <c r="H54" s="24">
        <v>0</v>
      </c>
      <c r="I54" s="29"/>
    </row>
    <row r="55" spans="1:9" x14ac:dyDescent="0.25">
      <c r="A55" s="6" t="s">
        <v>15</v>
      </c>
      <c r="B55" s="23"/>
      <c r="C55" s="23"/>
      <c r="D55" s="23"/>
      <c r="E55" s="24"/>
      <c r="F55" s="24"/>
      <c r="G55" s="24"/>
      <c r="H55" s="24"/>
    </row>
    <row r="56" spans="1:9" ht="60" x14ac:dyDescent="0.25">
      <c r="A56" s="6" t="s">
        <v>30</v>
      </c>
      <c r="B56" s="23">
        <v>135</v>
      </c>
      <c r="C56" s="23">
        <v>135</v>
      </c>
      <c r="D56" s="23"/>
      <c r="E56" s="24">
        <v>24659</v>
      </c>
      <c r="F56" s="24">
        <v>0</v>
      </c>
      <c r="G56" s="24">
        <v>24659</v>
      </c>
      <c r="H56" s="24">
        <v>0</v>
      </c>
    </row>
    <row r="57" spans="1:9" ht="30" x14ac:dyDescent="0.25">
      <c r="A57" s="5" t="s">
        <v>12</v>
      </c>
      <c r="B57" s="114" t="s">
        <v>46</v>
      </c>
      <c r="C57" s="115"/>
      <c r="D57" s="115"/>
      <c r="E57" s="115"/>
      <c r="F57" s="115"/>
      <c r="G57" s="115"/>
      <c r="H57" s="116"/>
    </row>
    <row r="58" spans="1:9" ht="45" x14ac:dyDescent="0.25">
      <c r="A58" s="6" t="s">
        <v>47</v>
      </c>
      <c r="B58" s="123"/>
      <c r="C58" s="124"/>
      <c r="D58" s="124"/>
      <c r="E58" s="124"/>
      <c r="F58" s="124"/>
      <c r="G58" s="125"/>
      <c r="H58" s="23"/>
    </row>
    <row r="59" spans="1:9" ht="60" x14ac:dyDescent="0.25">
      <c r="A59" s="6" t="s">
        <v>14</v>
      </c>
      <c r="B59" s="23">
        <v>15</v>
      </c>
      <c r="C59" s="23">
        <f>C61</f>
        <v>15</v>
      </c>
      <c r="D59" s="23"/>
      <c r="E59" s="24">
        <f>E61</f>
        <v>5406.9</v>
      </c>
      <c r="F59" s="24">
        <v>0</v>
      </c>
      <c r="G59" s="24">
        <f>G61</f>
        <v>5406.9</v>
      </c>
      <c r="H59" s="24">
        <v>0</v>
      </c>
      <c r="I59" s="29"/>
    </row>
    <row r="60" spans="1:9" x14ac:dyDescent="0.25">
      <c r="A60" s="6" t="s">
        <v>15</v>
      </c>
      <c r="B60" s="23"/>
      <c r="C60" s="23"/>
      <c r="D60" s="23"/>
      <c r="E60" s="24"/>
      <c r="F60" s="24"/>
      <c r="G60" s="24"/>
      <c r="H60" s="24"/>
    </row>
    <row r="61" spans="1:9" ht="60" x14ac:dyDescent="0.25">
      <c r="A61" s="6" t="s">
        <v>30</v>
      </c>
      <c r="B61" s="23">
        <v>15</v>
      </c>
      <c r="C61" s="23">
        <v>15</v>
      </c>
      <c r="D61" s="23"/>
      <c r="E61" s="24">
        <v>5406.9</v>
      </c>
      <c r="F61" s="24">
        <v>0</v>
      </c>
      <c r="G61" s="24">
        <v>5406.9</v>
      </c>
      <c r="H61" s="24">
        <v>0</v>
      </c>
    </row>
    <row r="62" spans="1:9" ht="30" x14ac:dyDescent="0.25">
      <c r="A62" s="5" t="s">
        <v>12</v>
      </c>
      <c r="B62" s="114" t="s">
        <v>48</v>
      </c>
      <c r="C62" s="115"/>
      <c r="D62" s="115"/>
      <c r="E62" s="115"/>
      <c r="F62" s="115"/>
      <c r="G62" s="115"/>
      <c r="H62" s="116"/>
    </row>
    <row r="63" spans="1:9" ht="45" x14ac:dyDescent="0.25">
      <c r="A63" s="6" t="s">
        <v>49</v>
      </c>
      <c r="B63" s="120" t="s">
        <v>28</v>
      </c>
      <c r="C63" s="121"/>
      <c r="D63" s="121"/>
      <c r="E63" s="121"/>
      <c r="F63" s="121"/>
      <c r="G63" s="122"/>
      <c r="H63" s="23"/>
    </row>
    <row r="64" spans="1:9" ht="60" x14ac:dyDescent="0.25">
      <c r="A64" s="6" t="s">
        <v>14</v>
      </c>
      <c r="B64" s="23">
        <v>4711</v>
      </c>
      <c r="C64" s="23">
        <f>C66</f>
        <v>4711</v>
      </c>
      <c r="D64" s="23"/>
      <c r="E64" s="24">
        <f>E66</f>
        <v>35384.9</v>
      </c>
      <c r="F64" s="24">
        <v>0</v>
      </c>
      <c r="G64" s="24">
        <f>G66</f>
        <v>35384.9</v>
      </c>
      <c r="H64" s="24">
        <v>0</v>
      </c>
      <c r="I64" s="29"/>
    </row>
    <row r="65" spans="1:10" x14ac:dyDescent="0.25">
      <c r="A65" s="6" t="s">
        <v>15</v>
      </c>
      <c r="B65" s="23"/>
      <c r="C65" s="23"/>
      <c r="D65" s="23"/>
      <c r="E65" s="24"/>
      <c r="F65" s="24"/>
      <c r="G65" s="24"/>
      <c r="H65" s="24"/>
    </row>
    <row r="66" spans="1:10" ht="60" x14ac:dyDescent="0.25">
      <c r="A66" s="6" t="s">
        <v>30</v>
      </c>
      <c r="B66" s="23">
        <v>4711</v>
      </c>
      <c r="C66" s="23">
        <v>4711</v>
      </c>
      <c r="D66" s="23"/>
      <c r="E66" s="24">
        <v>35384.9</v>
      </c>
      <c r="F66" s="24">
        <v>0</v>
      </c>
      <c r="G66" s="24">
        <v>35384.9</v>
      </c>
      <c r="H66" s="24">
        <v>0</v>
      </c>
    </row>
    <row r="67" spans="1:10" ht="30" x14ac:dyDescent="0.25">
      <c r="A67" s="5" t="s">
        <v>12</v>
      </c>
      <c r="B67" s="114" t="s">
        <v>50</v>
      </c>
      <c r="C67" s="115"/>
      <c r="D67" s="115"/>
      <c r="E67" s="115"/>
      <c r="F67" s="115"/>
      <c r="G67" s="115"/>
      <c r="H67" s="116"/>
    </row>
    <row r="68" spans="1:10" ht="45" x14ac:dyDescent="0.25">
      <c r="A68" s="6" t="s">
        <v>43</v>
      </c>
      <c r="B68" s="123"/>
      <c r="C68" s="124"/>
      <c r="D68" s="124"/>
      <c r="E68" s="124"/>
      <c r="F68" s="124"/>
      <c r="G68" s="125"/>
      <c r="H68" s="23"/>
    </row>
    <row r="69" spans="1:10" ht="60" x14ac:dyDescent="0.25">
      <c r="A69" s="6" t="s">
        <v>14</v>
      </c>
      <c r="B69" s="23">
        <v>2016</v>
      </c>
      <c r="C69" s="23">
        <v>2016</v>
      </c>
      <c r="D69" s="23"/>
      <c r="E69" s="24">
        <f>E71+E72</f>
        <v>82648.899999999994</v>
      </c>
      <c r="F69" s="24">
        <v>0</v>
      </c>
      <c r="G69" s="24">
        <f>G71+G72</f>
        <v>81856.600000000006</v>
      </c>
      <c r="H69" s="24">
        <v>0</v>
      </c>
      <c r="I69" s="35"/>
      <c r="J69" s="29"/>
    </row>
    <row r="70" spans="1:10" x14ac:dyDescent="0.25">
      <c r="A70" s="6" t="s">
        <v>15</v>
      </c>
      <c r="B70" s="23"/>
      <c r="C70" s="23"/>
      <c r="D70" s="23"/>
      <c r="E70" s="24"/>
      <c r="F70" s="24"/>
      <c r="G70" s="24" t="s">
        <v>51</v>
      </c>
      <c r="H70" s="24"/>
    </row>
    <row r="71" spans="1:10" ht="90" x14ac:dyDescent="0.25">
      <c r="A71" s="6" t="s">
        <v>52</v>
      </c>
      <c r="B71" s="23" t="s">
        <v>18</v>
      </c>
      <c r="C71" s="23" t="s">
        <v>18</v>
      </c>
      <c r="D71" s="23"/>
      <c r="E71" s="24">
        <v>15000</v>
      </c>
      <c r="F71" s="24">
        <v>0</v>
      </c>
      <c r="G71" s="24">
        <v>15000</v>
      </c>
      <c r="H71" s="24">
        <v>0</v>
      </c>
    </row>
    <row r="72" spans="1:10" ht="60" x14ac:dyDescent="0.25">
      <c r="A72" s="6" t="s">
        <v>30</v>
      </c>
      <c r="B72" s="23">
        <v>2016</v>
      </c>
      <c r="C72" s="23">
        <v>2016</v>
      </c>
      <c r="D72" s="23"/>
      <c r="E72" s="24">
        <v>67648.899999999994</v>
      </c>
      <c r="F72" s="24">
        <v>0</v>
      </c>
      <c r="G72" s="24">
        <v>66856.600000000006</v>
      </c>
      <c r="H72" s="24">
        <v>0</v>
      </c>
      <c r="I72" s="35"/>
      <c r="J72" s="29"/>
    </row>
    <row r="73" spans="1:10" ht="30" x14ac:dyDescent="0.25">
      <c r="A73" s="5" t="s">
        <v>12</v>
      </c>
      <c r="B73" s="114" t="s">
        <v>53</v>
      </c>
      <c r="C73" s="115"/>
      <c r="D73" s="115"/>
      <c r="E73" s="115"/>
      <c r="F73" s="115"/>
      <c r="G73" s="115"/>
      <c r="H73" s="116"/>
    </row>
    <row r="74" spans="1:10" ht="45" x14ac:dyDescent="0.25">
      <c r="A74" s="6" t="s">
        <v>43</v>
      </c>
      <c r="B74" s="123"/>
      <c r="C74" s="124"/>
      <c r="D74" s="124"/>
      <c r="E74" s="124"/>
      <c r="F74" s="124"/>
      <c r="G74" s="125"/>
      <c r="H74" s="23"/>
    </row>
    <row r="75" spans="1:10" ht="30" x14ac:dyDescent="0.25">
      <c r="A75" s="6" t="s">
        <v>54</v>
      </c>
      <c r="B75" s="23">
        <f>B77</f>
        <v>6824</v>
      </c>
      <c r="C75" s="23">
        <f>C77</f>
        <v>6824</v>
      </c>
      <c r="D75" s="23"/>
      <c r="E75" s="24">
        <f>E77</f>
        <v>6395.9</v>
      </c>
      <c r="F75" s="24">
        <v>0</v>
      </c>
      <c r="G75" s="24">
        <f>G77</f>
        <v>6395.9</v>
      </c>
      <c r="H75" s="24">
        <v>0</v>
      </c>
      <c r="I75" s="29"/>
    </row>
    <row r="76" spans="1:10" x14ac:dyDescent="0.25">
      <c r="A76" s="6" t="s">
        <v>15</v>
      </c>
      <c r="B76" s="23"/>
      <c r="C76" s="23"/>
      <c r="D76" s="23"/>
      <c r="E76" s="24"/>
      <c r="F76" s="24"/>
      <c r="G76" s="24"/>
      <c r="H76" s="24"/>
    </row>
    <row r="77" spans="1:10" ht="60" x14ac:dyDescent="0.25">
      <c r="A77" s="6" t="s">
        <v>30</v>
      </c>
      <c r="B77" s="23">
        <v>6824</v>
      </c>
      <c r="C77" s="23">
        <v>6824</v>
      </c>
      <c r="D77" s="23"/>
      <c r="E77" s="24">
        <v>6395.9</v>
      </c>
      <c r="F77" s="24">
        <v>0</v>
      </c>
      <c r="G77" s="24">
        <v>6395.9</v>
      </c>
      <c r="H77" s="24">
        <v>0</v>
      </c>
    </row>
    <row r="78" spans="1:10" s="39" customFormat="1" ht="30" x14ac:dyDescent="0.25">
      <c r="A78" s="36" t="s">
        <v>55</v>
      </c>
      <c r="B78" s="37"/>
      <c r="C78" s="37"/>
      <c r="D78" s="37"/>
      <c r="E78" s="38">
        <f>E9+E14+E19+E24+E29+E34+E39+E44+E49+E54+E59+E64+E69+E75</f>
        <v>589496.70000000007</v>
      </c>
      <c r="F78" s="38">
        <f>F9+F14+F19+F24+F29+F34+F39+F44+F49+F54+F59+F64+F69+F75</f>
        <v>0</v>
      </c>
      <c r="G78" s="38">
        <f>G9+G14+G19+G24+G29+G34+G39+G44+G49+G54+G59+G64+G69+G75</f>
        <v>588704.4</v>
      </c>
      <c r="H78" s="38">
        <f>H9+H14+H19+H24+H29+H34+H39+H44+H49+H54+H59+H64+H69+H75</f>
        <v>0</v>
      </c>
    </row>
    <row r="79" spans="1:10" ht="90" x14ac:dyDescent="0.25">
      <c r="A79" s="17" t="s">
        <v>56</v>
      </c>
      <c r="B79" s="23" t="s">
        <v>18</v>
      </c>
      <c r="C79" s="23" t="s">
        <v>18</v>
      </c>
      <c r="D79" s="23"/>
      <c r="E79" s="24">
        <v>11500.9</v>
      </c>
      <c r="F79" s="23">
        <v>0</v>
      </c>
      <c r="G79" s="24">
        <v>11500.9</v>
      </c>
      <c r="H79" s="23">
        <v>0</v>
      </c>
    </row>
    <row r="80" spans="1:10" x14ac:dyDescent="0.25">
      <c r="A80" s="36" t="s">
        <v>57</v>
      </c>
      <c r="B80" s="37"/>
      <c r="C80" s="37"/>
      <c r="D80" s="37"/>
      <c r="E80" s="38">
        <f>E78+E79</f>
        <v>600997.60000000009</v>
      </c>
      <c r="F80" s="38">
        <f t="shared" ref="F80:H80" si="0">F78+F79</f>
        <v>0</v>
      </c>
      <c r="G80" s="38">
        <f t="shared" si="0"/>
        <v>600205.30000000005</v>
      </c>
      <c r="H80" s="38">
        <f t="shared" si="0"/>
        <v>0</v>
      </c>
    </row>
    <row r="81" spans="2:8" x14ac:dyDescent="0.25">
      <c r="B81" s="40"/>
      <c r="C81" s="40"/>
      <c r="D81" s="40"/>
      <c r="E81" s="40"/>
      <c r="F81" s="40"/>
      <c r="G81" s="40"/>
      <c r="H81" s="40"/>
    </row>
  </sheetData>
  <mergeCells count="39">
    <mergeCell ref="B63:G63"/>
    <mergeCell ref="B67:H67"/>
    <mergeCell ref="B68:G68"/>
    <mergeCell ref="B73:H73"/>
    <mergeCell ref="B74:G74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5"/>
  <sheetViews>
    <sheetView topLeftCell="A113" zoomScale="70" zoomScaleNormal="70" workbookViewId="0">
      <selection activeCell="F530" sqref="E529:F530"/>
    </sheetView>
  </sheetViews>
  <sheetFormatPr defaultColWidth="19" defaultRowHeight="15.75" x14ac:dyDescent="0.25"/>
  <cols>
    <col min="1" max="1" width="39.140625" style="41" customWidth="1"/>
    <col min="2" max="10" width="19" style="41"/>
    <col min="11" max="11" width="20.28515625" style="41" customWidth="1"/>
    <col min="12" max="16384" width="19" style="41"/>
  </cols>
  <sheetData>
    <row r="1" spans="1:13" x14ac:dyDescent="0.25">
      <c r="C1" s="42"/>
      <c r="D1" s="42"/>
      <c r="K1" s="43" t="s">
        <v>58</v>
      </c>
      <c r="L1" s="43"/>
      <c r="M1" s="43"/>
    </row>
    <row r="2" spans="1:13" x14ac:dyDescent="0.25">
      <c r="A2" s="162" t="s">
        <v>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3" x14ac:dyDescent="0.25">
      <c r="A3" s="162" t="s">
        <v>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3" x14ac:dyDescent="0.25">
      <c r="A4" s="164"/>
      <c r="B4" s="164"/>
      <c r="C4" s="164"/>
      <c r="D4" s="164"/>
      <c r="E4" s="164"/>
      <c r="F4" s="164"/>
    </row>
    <row r="5" spans="1:13" x14ac:dyDescent="0.25">
      <c r="A5" s="44"/>
      <c r="B5" s="44"/>
      <c r="C5" s="44"/>
      <c r="D5" s="44"/>
      <c r="E5" s="44"/>
      <c r="F5" s="44"/>
      <c r="I5" s="45"/>
      <c r="J5" s="45"/>
      <c r="K5" s="45" t="s">
        <v>61</v>
      </c>
    </row>
    <row r="6" spans="1:13" x14ac:dyDescent="0.25">
      <c r="A6" s="159" t="s">
        <v>62</v>
      </c>
      <c r="B6" s="159" t="s">
        <v>63</v>
      </c>
      <c r="C6" s="159" t="s">
        <v>64</v>
      </c>
      <c r="D6" s="159" t="s">
        <v>65</v>
      </c>
      <c r="E6" s="159" t="s">
        <v>66</v>
      </c>
      <c r="F6" s="159" t="s">
        <v>67</v>
      </c>
      <c r="G6" s="159" t="s">
        <v>68</v>
      </c>
      <c r="H6" s="159" t="s">
        <v>69</v>
      </c>
      <c r="I6" s="160" t="s">
        <v>70</v>
      </c>
      <c r="J6" s="160"/>
      <c r="K6" s="160"/>
    </row>
    <row r="7" spans="1:13" ht="47.25" x14ac:dyDescent="0.25">
      <c r="A7" s="159"/>
      <c r="B7" s="159"/>
      <c r="C7" s="159"/>
      <c r="D7" s="159"/>
      <c r="E7" s="159"/>
      <c r="F7" s="159"/>
      <c r="G7" s="159"/>
      <c r="H7" s="159"/>
      <c r="I7" s="46" t="s">
        <v>71</v>
      </c>
      <c r="J7" s="46" t="s">
        <v>72</v>
      </c>
      <c r="K7" s="46" t="s">
        <v>73</v>
      </c>
    </row>
    <row r="8" spans="1:13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</row>
    <row r="9" spans="1:13" x14ac:dyDescent="0.25">
      <c r="A9" s="156" t="s">
        <v>74</v>
      </c>
      <c r="B9" s="151" t="s">
        <v>75</v>
      </c>
      <c r="C9" s="49" t="s">
        <v>9</v>
      </c>
      <c r="D9" s="50">
        <f>D10+D11+D12+D13</f>
        <v>627.9</v>
      </c>
      <c r="E9" s="50">
        <f>E10+E11+E12+E13</f>
        <v>417.9</v>
      </c>
      <c r="F9" s="50">
        <f>F10+F11+F12+F13</f>
        <v>385.28</v>
      </c>
      <c r="G9" s="50">
        <f>G10+G11+G12+G13</f>
        <v>404.81999999999994</v>
      </c>
      <c r="H9" s="50">
        <f>H10+H11+H12+H13</f>
        <v>404.81999999999994</v>
      </c>
      <c r="I9" s="51">
        <f>G9/D9*100</f>
        <v>64.472049689440993</v>
      </c>
      <c r="J9" s="52">
        <f>G9/E9*100</f>
        <v>96.870064608758071</v>
      </c>
      <c r="K9" s="52">
        <f>G9/F9*100</f>
        <v>105.07163621262458</v>
      </c>
    </row>
    <row r="10" spans="1:13" ht="31.5" x14ac:dyDescent="0.25">
      <c r="A10" s="157"/>
      <c r="B10" s="151"/>
      <c r="C10" s="49" t="s">
        <v>76</v>
      </c>
      <c r="D10" s="50">
        <f>D16+D21+D26+D31</f>
        <v>417.9</v>
      </c>
      <c r="E10" s="50">
        <f t="shared" ref="E10:H12" si="0">E16+E21+E26+E31</f>
        <v>417.9</v>
      </c>
      <c r="F10" s="50">
        <f t="shared" si="0"/>
        <v>385.28</v>
      </c>
      <c r="G10" s="50">
        <f t="shared" si="0"/>
        <v>374.81999999999994</v>
      </c>
      <c r="H10" s="50">
        <f t="shared" si="0"/>
        <v>374.81999999999994</v>
      </c>
      <c r="I10" s="51">
        <f>G10/D10*100</f>
        <v>89.691313711414196</v>
      </c>
      <c r="J10" s="52">
        <f>G10/E10*100</f>
        <v>89.691313711414196</v>
      </c>
      <c r="K10" s="52">
        <f>G10/F10*100</f>
        <v>97.285091362126238</v>
      </c>
    </row>
    <row r="11" spans="1:13" ht="31.5" x14ac:dyDescent="0.25">
      <c r="A11" s="157"/>
      <c r="B11" s="151"/>
      <c r="C11" s="53" t="s">
        <v>77</v>
      </c>
      <c r="D11" s="50">
        <f>D17+D22+D27+D32</f>
        <v>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1">
        <v>0</v>
      </c>
      <c r="J11" s="52">
        <v>0</v>
      </c>
      <c r="K11" s="52">
        <v>0</v>
      </c>
    </row>
    <row r="12" spans="1:13" ht="47.25" x14ac:dyDescent="0.25">
      <c r="A12" s="157"/>
      <c r="B12" s="151"/>
      <c r="C12" s="49" t="s">
        <v>78</v>
      </c>
      <c r="D12" s="50">
        <f>D18+D23+D28+D33</f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1">
        <v>0</v>
      </c>
      <c r="J12" s="52">
        <v>0</v>
      </c>
      <c r="K12" s="52">
        <v>0</v>
      </c>
    </row>
    <row r="13" spans="1:13" ht="47.25" x14ac:dyDescent="0.25">
      <c r="A13" s="157"/>
      <c r="B13" s="151"/>
      <c r="C13" s="49" t="s">
        <v>79</v>
      </c>
      <c r="D13" s="50">
        <f>D19+D24+D29+D34</f>
        <v>210</v>
      </c>
      <c r="E13" s="50">
        <f>E19+E24+E29+E34</f>
        <v>0</v>
      </c>
      <c r="F13" s="50">
        <f>F19+F24+F29+F34</f>
        <v>0</v>
      </c>
      <c r="G13" s="50">
        <f>G19+G24+G29+G34</f>
        <v>30</v>
      </c>
      <c r="H13" s="50">
        <f>H19+H24+H29+H34</f>
        <v>30</v>
      </c>
      <c r="I13" s="51">
        <f>G13/D13*100</f>
        <v>14.285714285714285</v>
      </c>
      <c r="J13" s="52">
        <v>0</v>
      </c>
      <c r="K13" s="52">
        <v>0</v>
      </c>
    </row>
    <row r="14" spans="1:13" x14ac:dyDescent="0.25">
      <c r="A14" s="157"/>
      <c r="B14" s="161" t="s">
        <v>80</v>
      </c>
      <c r="C14" s="161"/>
      <c r="D14" s="161"/>
      <c r="E14" s="161"/>
      <c r="F14" s="161"/>
      <c r="G14" s="54"/>
      <c r="H14" s="54"/>
      <c r="I14" s="55"/>
      <c r="J14" s="55"/>
      <c r="K14" s="55"/>
    </row>
    <row r="15" spans="1:13" x14ac:dyDescent="0.25">
      <c r="A15" s="157"/>
      <c r="B15" s="156" t="s">
        <v>81</v>
      </c>
      <c r="C15" s="49" t="s">
        <v>9</v>
      </c>
      <c r="D15" s="50">
        <f>D16+D17+D18+D19</f>
        <v>87</v>
      </c>
      <c r="E15" s="50">
        <f>E16+E17+E18+E19</f>
        <v>87</v>
      </c>
      <c r="F15" s="50">
        <f>F16+F17+F18+F19</f>
        <v>87</v>
      </c>
      <c r="G15" s="50">
        <f>G16+G17+G18+G19</f>
        <v>76.539999999999992</v>
      </c>
      <c r="H15" s="50">
        <f>H16+H17+H18+H19</f>
        <v>76.539999999999992</v>
      </c>
      <c r="I15" s="52">
        <f>H15/D15*100</f>
        <v>87.977011494252864</v>
      </c>
      <c r="J15" s="52">
        <f>G15/E15*100</f>
        <v>87.977011494252864</v>
      </c>
      <c r="K15" s="52">
        <f>G15/F15*100</f>
        <v>87.977011494252864</v>
      </c>
    </row>
    <row r="16" spans="1:13" ht="31.5" x14ac:dyDescent="0.25">
      <c r="A16" s="157"/>
      <c r="B16" s="157"/>
      <c r="C16" s="49" t="s">
        <v>76</v>
      </c>
      <c r="D16" s="50">
        <f t="shared" ref="D16:H19" si="1">D42+D369</f>
        <v>87</v>
      </c>
      <c r="E16" s="50">
        <f t="shared" si="1"/>
        <v>87</v>
      </c>
      <c r="F16" s="50">
        <f t="shared" si="1"/>
        <v>87</v>
      </c>
      <c r="G16" s="50">
        <f t="shared" si="1"/>
        <v>76.539999999999992</v>
      </c>
      <c r="H16" s="50">
        <f t="shared" si="1"/>
        <v>76.539999999999992</v>
      </c>
      <c r="I16" s="52">
        <f t="shared" ref="I16" si="2">H16/D16*100</f>
        <v>87.977011494252864</v>
      </c>
      <c r="J16" s="52">
        <f t="shared" ref="J16" si="3">G16/E16*100</f>
        <v>87.977011494252864</v>
      </c>
      <c r="K16" s="52">
        <f t="shared" ref="K16" si="4">G16/F16*100</f>
        <v>87.977011494252864</v>
      </c>
    </row>
    <row r="17" spans="1:11" ht="31.5" x14ac:dyDescent="0.25">
      <c r="A17" s="157"/>
      <c r="B17" s="157"/>
      <c r="C17" s="53" t="s">
        <v>77</v>
      </c>
      <c r="D17" s="50">
        <f t="shared" si="1"/>
        <v>0</v>
      </c>
      <c r="E17" s="50">
        <f t="shared" si="1"/>
        <v>0</v>
      </c>
      <c r="F17" s="50">
        <f t="shared" si="1"/>
        <v>0</v>
      </c>
      <c r="G17" s="50">
        <f t="shared" si="1"/>
        <v>0</v>
      </c>
      <c r="H17" s="50">
        <f t="shared" si="1"/>
        <v>0</v>
      </c>
      <c r="I17" s="52">
        <v>0</v>
      </c>
      <c r="J17" s="52">
        <v>0</v>
      </c>
      <c r="K17" s="52">
        <v>0</v>
      </c>
    </row>
    <row r="18" spans="1:11" ht="47.25" x14ac:dyDescent="0.25">
      <c r="A18" s="157"/>
      <c r="B18" s="157"/>
      <c r="C18" s="49" t="s">
        <v>78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2">
        <v>0</v>
      </c>
      <c r="J18" s="52">
        <v>0</v>
      </c>
      <c r="K18" s="52">
        <v>0</v>
      </c>
    </row>
    <row r="19" spans="1:11" ht="47.25" x14ac:dyDescent="0.25">
      <c r="A19" s="157"/>
      <c r="B19" s="158"/>
      <c r="C19" s="49" t="s">
        <v>79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2">
        <v>0</v>
      </c>
      <c r="J19" s="52">
        <v>0</v>
      </c>
      <c r="K19" s="52">
        <v>0</v>
      </c>
    </row>
    <row r="20" spans="1:11" x14ac:dyDescent="0.25">
      <c r="A20" s="157"/>
      <c r="B20" s="156" t="s">
        <v>82</v>
      </c>
      <c r="C20" s="49" t="s">
        <v>9</v>
      </c>
      <c r="D20" s="50">
        <f>D21+D22+D23+D24</f>
        <v>330.9</v>
      </c>
      <c r="E20" s="50">
        <f>E21+E22+E23+E24</f>
        <v>330.9</v>
      </c>
      <c r="F20" s="50">
        <f>F21+F22+F23+F24</f>
        <v>298.27999999999997</v>
      </c>
      <c r="G20" s="50">
        <f>G21+G22+G23+G24</f>
        <v>298.27999999999997</v>
      </c>
      <c r="H20" s="50">
        <f>H21+H22+H23+H24</f>
        <v>298.27999999999997</v>
      </c>
      <c r="I20" s="52">
        <f>G20/D20*100</f>
        <v>90.142036869144761</v>
      </c>
      <c r="J20" s="52">
        <f>G20/E20*100</f>
        <v>90.142036869144761</v>
      </c>
      <c r="K20" s="52">
        <f>G20/F20*100</f>
        <v>100</v>
      </c>
    </row>
    <row r="21" spans="1:11" ht="31.5" x14ac:dyDescent="0.25">
      <c r="A21" s="157"/>
      <c r="B21" s="157"/>
      <c r="C21" s="49" t="s">
        <v>76</v>
      </c>
      <c r="D21" s="50">
        <f>D47+D374</f>
        <v>330.9</v>
      </c>
      <c r="E21" s="50">
        <f>E47+E374</f>
        <v>330.9</v>
      </c>
      <c r="F21" s="50">
        <f>F47+F374</f>
        <v>298.27999999999997</v>
      </c>
      <c r="G21" s="50">
        <f>G47+G374</f>
        <v>298.27999999999997</v>
      </c>
      <c r="H21" s="50">
        <f>H47+H374</f>
        <v>298.27999999999997</v>
      </c>
      <c r="I21" s="52">
        <f t="shared" ref="I21:I34" si="5">G21/D21*100</f>
        <v>90.142036869144761</v>
      </c>
      <c r="J21" s="52">
        <f t="shared" ref="J21" si="6">G21/E21*100</f>
        <v>90.142036869144761</v>
      </c>
      <c r="K21" s="52">
        <f t="shared" ref="K21" si="7">G21/F21*100</f>
        <v>100</v>
      </c>
    </row>
    <row r="22" spans="1:11" ht="31.5" x14ac:dyDescent="0.25">
      <c r="A22" s="157"/>
      <c r="B22" s="157"/>
      <c r="C22" s="53" t="s">
        <v>77</v>
      </c>
      <c r="D22" s="50">
        <f t="shared" ref="D22:H24" si="8">D70+D126+D212+D303+D339</f>
        <v>0</v>
      </c>
      <c r="E22" s="50">
        <f t="shared" si="8"/>
        <v>0</v>
      </c>
      <c r="F22" s="50">
        <f t="shared" si="8"/>
        <v>0</v>
      </c>
      <c r="G22" s="50">
        <f t="shared" si="8"/>
        <v>0</v>
      </c>
      <c r="H22" s="50">
        <f t="shared" si="8"/>
        <v>0</v>
      </c>
      <c r="I22" s="52">
        <v>0</v>
      </c>
      <c r="J22" s="52">
        <v>0</v>
      </c>
      <c r="K22" s="52">
        <v>0</v>
      </c>
    </row>
    <row r="23" spans="1:11" ht="47.25" x14ac:dyDescent="0.25">
      <c r="A23" s="157"/>
      <c r="B23" s="157"/>
      <c r="C23" s="49" t="s">
        <v>78</v>
      </c>
      <c r="D23" s="50">
        <f t="shared" si="8"/>
        <v>0</v>
      </c>
      <c r="E23" s="50">
        <f t="shared" si="8"/>
        <v>0</v>
      </c>
      <c r="F23" s="50">
        <f t="shared" si="8"/>
        <v>0</v>
      </c>
      <c r="G23" s="50">
        <f t="shared" si="8"/>
        <v>0</v>
      </c>
      <c r="H23" s="50">
        <f t="shared" si="8"/>
        <v>0</v>
      </c>
      <c r="I23" s="52">
        <v>0</v>
      </c>
      <c r="J23" s="52">
        <v>0</v>
      </c>
      <c r="K23" s="52">
        <v>0</v>
      </c>
    </row>
    <row r="24" spans="1:11" ht="47.25" x14ac:dyDescent="0.25">
      <c r="A24" s="157"/>
      <c r="B24" s="158"/>
      <c r="C24" s="49" t="s">
        <v>79</v>
      </c>
      <c r="D24" s="50">
        <f t="shared" si="8"/>
        <v>0</v>
      </c>
      <c r="E24" s="50">
        <f t="shared" si="8"/>
        <v>0</v>
      </c>
      <c r="F24" s="50">
        <f t="shared" si="8"/>
        <v>0</v>
      </c>
      <c r="G24" s="50">
        <f t="shared" si="8"/>
        <v>0</v>
      </c>
      <c r="H24" s="50">
        <f t="shared" si="8"/>
        <v>0</v>
      </c>
      <c r="I24" s="52">
        <v>0</v>
      </c>
      <c r="J24" s="52">
        <v>0</v>
      </c>
      <c r="K24" s="52">
        <v>0</v>
      </c>
    </row>
    <row r="25" spans="1:11" x14ac:dyDescent="0.25">
      <c r="A25" s="157"/>
      <c r="B25" s="156" t="s">
        <v>83</v>
      </c>
      <c r="C25" s="49" t="s">
        <v>9</v>
      </c>
      <c r="D25" s="50">
        <f>D26+D27+D28+D29</f>
        <v>0</v>
      </c>
      <c r="E25" s="50">
        <f>E26+E27+E28+E29</f>
        <v>0</v>
      </c>
      <c r="F25" s="50">
        <f>F26+F27+F28+F29</f>
        <v>0</v>
      </c>
      <c r="G25" s="50">
        <f>G26+G27+G28+G29</f>
        <v>0</v>
      </c>
      <c r="H25" s="50">
        <f>H26+H27+H28+H29</f>
        <v>0</v>
      </c>
      <c r="I25" s="52">
        <v>0</v>
      </c>
      <c r="J25" s="52">
        <v>0</v>
      </c>
      <c r="K25" s="52">
        <v>0</v>
      </c>
    </row>
    <row r="26" spans="1:11" ht="31.5" x14ac:dyDescent="0.25">
      <c r="A26" s="157"/>
      <c r="B26" s="157"/>
      <c r="C26" s="49" t="s">
        <v>76</v>
      </c>
      <c r="D26" s="50">
        <f t="shared" ref="D26:H29" si="9">D52+D379</f>
        <v>0</v>
      </c>
      <c r="E26" s="50">
        <f t="shared" si="9"/>
        <v>0</v>
      </c>
      <c r="F26" s="50">
        <f t="shared" si="9"/>
        <v>0</v>
      </c>
      <c r="G26" s="50">
        <f t="shared" si="9"/>
        <v>0</v>
      </c>
      <c r="H26" s="50">
        <f t="shared" si="9"/>
        <v>0</v>
      </c>
      <c r="I26" s="52">
        <v>0</v>
      </c>
      <c r="J26" s="52">
        <v>0</v>
      </c>
      <c r="K26" s="52">
        <v>0</v>
      </c>
    </row>
    <row r="27" spans="1:11" ht="31.5" x14ac:dyDescent="0.25">
      <c r="A27" s="157"/>
      <c r="B27" s="157"/>
      <c r="C27" s="53" t="s">
        <v>77</v>
      </c>
      <c r="D27" s="50">
        <f t="shared" si="9"/>
        <v>0</v>
      </c>
      <c r="E27" s="50">
        <f t="shared" si="9"/>
        <v>0</v>
      </c>
      <c r="F27" s="50">
        <f t="shared" si="9"/>
        <v>0</v>
      </c>
      <c r="G27" s="50">
        <f t="shared" si="9"/>
        <v>0</v>
      </c>
      <c r="H27" s="50">
        <f t="shared" si="9"/>
        <v>0</v>
      </c>
      <c r="I27" s="52">
        <v>0</v>
      </c>
      <c r="J27" s="52">
        <v>0</v>
      </c>
      <c r="K27" s="52">
        <v>0</v>
      </c>
    </row>
    <row r="28" spans="1:11" ht="47.25" x14ac:dyDescent="0.25">
      <c r="A28" s="157"/>
      <c r="B28" s="157"/>
      <c r="C28" s="49" t="s">
        <v>78</v>
      </c>
      <c r="D28" s="50">
        <f t="shared" si="9"/>
        <v>0</v>
      </c>
      <c r="E28" s="50">
        <f t="shared" si="9"/>
        <v>0</v>
      </c>
      <c r="F28" s="50">
        <f t="shared" si="9"/>
        <v>0</v>
      </c>
      <c r="G28" s="50">
        <f t="shared" si="9"/>
        <v>0</v>
      </c>
      <c r="H28" s="50">
        <f t="shared" si="9"/>
        <v>0</v>
      </c>
      <c r="I28" s="52">
        <v>0</v>
      </c>
      <c r="J28" s="52">
        <v>0</v>
      </c>
      <c r="K28" s="52">
        <v>0</v>
      </c>
    </row>
    <row r="29" spans="1:11" ht="47.25" x14ac:dyDescent="0.25">
      <c r="A29" s="157"/>
      <c r="B29" s="158"/>
      <c r="C29" s="49" t="s">
        <v>79</v>
      </c>
      <c r="D29" s="50">
        <f t="shared" si="9"/>
        <v>0</v>
      </c>
      <c r="E29" s="50">
        <f t="shared" si="9"/>
        <v>0</v>
      </c>
      <c r="F29" s="50">
        <f t="shared" si="9"/>
        <v>0</v>
      </c>
      <c r="G29" s="50">
        <f t="shared" si="9"/>
        <v>0</v>
      </c>
      <c r="H29" s="50">
        <f t="shared" si="9"/>
        <v>0</v>
      </c>
      <c r="I29" s="52">
        <v>0</v>
      </c>
      <c r="J29" s="52">
        <v>0</v>
      </c>
      <c r="K29" s="52">
        <v>0</v>
      </c>
    </row>
    <row r="30" spans="1:11" x14ac:dyDescent="0.25">
      <c r="A30" s="157"/>
      <c r="B30" s="156" t="s">
        <v>84</v>
      </c>
      <c r="C30" s="49" t="s">
        <v>9</v>
      </c>
      <c r="D30" s="50">
        <f>D31+D32+D33+D34</f>
        <v>210</v>
      </c>
      <c r="E30" s="50">
        <f>E31+E32+E33+E34</f>
        <v>0</v>
      </c>
      <c r="F30" s="50">
        <f>F31+F32+F33+F34</f>
        <v>0</v>
      </c>
      <c r="G30" s="50">
        <f>G31+G32+G33+G34</f>
        <v>30</v>
      </c>
      <c r="H30" s="50">
        <f>H31+H32+H33+H34</f>
        <v>30</v>
      </c>
      <c r="I30" s="52">
        <f t="shared" si="5"/>
        <v>14.285714285714285</v>
      </c>
      <c r="J30" s="52">
        <v>0</v>
      </c>
      <c r="K30" s="52">
        <v>0</v>
      </c>
    </row>
    <row r="31" spans="1:11" ht="31.5" x14ac:dyDescent="0.25">
      <c r="A31" s="157"/>
      <c r="B31" s="157"/>
      <c r="C31" s="49" t="s">
        <v>76</v>
      </c>
      <c r="D31" s="50">
        <f>D57</f>
        <v>0</v>
      </c>
      <c r="E31" s="50">
        <f>E57</f>
        <v>0</v>
      </c>
      <c r="F31" s="50">
        <f>F57</f>
        <v>0</v>
      </c>
      <c r="G31" s="50">
        <f>G57</f>
        <v>0</v>
      </c>
      <c r="H31" s="50">
        <f>H57</f>
        <v>0</v>
      </c>
      <c r="I31" s="52">
        <v>0</v>
      </c>
      <c r="J31" s="52">
        <v>0</v>
      </c>
      <c r="K31" s="52">
        <v>0</v>
      </c>
    </row>
    <row r="32" spans="1:11" ht="31.5" x14ac:dyDescent="0.25">
      <c r="A32" s="157"/>
      <c r="B32" s="157"/>
      <c r="C32" s="53" t="s">
        <v>77</v>
      </c>
      <c r="D32" s="50">
        <f t="shared" ref="D32:H34" si="10">D58</f>
        <v>0</v>
      </c>
      <c r="E32" s="50">
        <f t="shared" si="10"/>
        <v>0</v>
      </c>
      <c r="F32" s="50">
        <f t="shared" si="10"/>
        <v>0</v>
      </c>
      <c r="G32" s="50">
        <f t="shared" si="10"/>
        <v>0</v>
      </c>
      <c r="H32" s="50">
        <f t="shared" si="10"/>
        <v>0</v>
      </c>
      <c r="I32" s="52">
        <v>0</v>
      </c>
      <c r="J32" s="52">
        <v>0</v>
      </c>
      <c r="K32" s="52">
        <v>0</v>
      </c>
    </row>
    <row r="33" spans="1:11" ht="47.25" x14ac:dyDescent="0.25">
      <c r="A33" s="157"/>
      <c r="B33" s="157"/>
      <c r="C33" s="49" t="s">
        <v>78</v>
      </c>
      <c r="D33" s="50">
        <f t="shared" si="10"/>
        <v>0</v>
      </c>
      <c r="E33" s="50">
        <f t="shared" si="10"/>
        <v>0</v>
      </c>
      <c r="F33" s="50">
        <f t="shared" si="10"/>
        <v>0</v>
      </c>
      <c r="G33" s="50">
        <f t="shared" si="10"/>
        <v>0</v>
      </c>
      <c r="H33" s="50">
        <f t="shared" si="10"/>
        <v>0</v>
      </c>
      <c r="I33" s="52">
        <v>0</v>
      </c>
      <c r="J33" s="52">
        <v>0</v>
      </c>
      <c r="K33" s="52">
        <v>0</v>
      </c>
    </row>
    <row r="34" spans="1:11" ht="47.25" x14ac:dyDescent="0.25">
      <c r="A34" s="158"/>
      <c r="B34" s="158"/>
      <c r="C34" s="49" t="s">
        <v>79</v>
      </c>
      <c r="D34" s="50">
        <f t="shared" si="10"/>
        <v>210</v>
      </c>
      <c r="E34" s="50">
        <f t="shared" si="10"/>
        <v>0</v>
      </c>
      <c r="F34" s="50">
        <f t="shared" si="10"/>
        <v>0</v>
      </c>
      <c r="G34" s="50">
        <f t="shared" si="10"/>
        <v>30</v>
      </c>
      <c r="H34" s="50">
        <f t="shared" si="10"/>
        <v>30</v>
      </c>
      <c r="I34" s="52">
        <f t="shared" si="5"/>
        <v>14.285714285714285</v>
      </c>
      <c r="J34" s="52">
        <v>0</v>
      </c>
      <c r="K34" s="52">
        <v>0</v>
      </c>
    </row>
    <row r="35" spans="1:11" x14ac:dyDescent="0.25">
      <c r="A35" s="156" t="s">
        <v>85</v>
      </c>
      <c r="B35" s="156" t="s">
        <v>86</v>
      </c>
      <c r="C35" s="49" t="s">
        <v>9</v>
      </c>
      <c r="D35" s="50">
        <f>D36+D37+D38+D39</f>
        <v>342</v>
      </c>
      <c r="E35" s="50">
        <f>E36+E37+E38+E39</f>
        <v>132</v>
      </c>
      <c r="F35" s="50">
        <f>F36+F37+F38+F39</f>
        <v>121.5</v>
      </c>
      <c r="G35" s="50">
        <f>G36+G37+G38+G39</f>
        <v>151.5</v>
      </c>
      <c r="H35" s="50">
        <f>H36+H37+H38+H39</f>
        <v>151.5</v>
      </c>
      <c r="I35" s="52">
        <f>H35/D35*100</f>
        <v>44.298245614035089</v>
      </c>
      <c r="J35" s="52">
        <f>G35/E35*100</f>
        <v>114.77272727272727</v>
      </c>
      <c r="K35" s="52">
        <f>G35/F35*100</f>
        <v>124.69135802469135</v>
      </c>
    </row>
    <row r="36" spans="1:11" ht="31.5" x14ac:dyDescent="0.25">
      <c r="A36" s="157"/>
      <c r="B36" s="157"/>
      <c r="C36" s="49" t="s">
        <v>76</v>
      </c>
      <c r="D36" s="50">
        <f>D42+D47+D52+D57</f>
        <v>132</v>
      </c>
      <c r="E36" s="50">
        <f t="shared" ref="E36:H39" si="11">E42+E47+E52+E57</f>
        <v>132</v>
      </c>
      <c r="F36" s="50">
        <f t="shared" si="11"/>
        <v>121.5</v>
      </c>
      <c r="G36" s="50">
        <f t="shared" si="11"/>
        <v>121.5</v>
      </c>
      <c r="H36" s="50">
        <f t="shared" si="11"/>
        <v>121.5</v>
      </c>
      <c r="I36" s="52">
        <f t="shared" ref="I36" si="12">H36/D36*100</f>
        <v>92.045454545454547</v>
      </c>
      <c r="J36" s="52">
        <f t="shared" ref="J36" si="13">G36/E36*100</f>
        <v>92.045454545454547</v>
      </c>
      <c r="K36" s="52">
        <f t="shared" ref="K36" si="14">G36/F36*100</f>
        <v>100</v>
      </c>
    </row>
    <row r="37" spans="1:11" ht="31.5" x14ac:dyDescent="0.25">
      <c r="A37" s="157"/>
      <c r="B37" s="157"/>
      <c r="C37" s="53" t="s">
        <v>77</v>
      </c>
      <c r="D37" s="50">
        <f>D43+D48+D53+D58</f>
        <v>0</v>
      </c>
      <c r="E37" s="50">
        <f t="shared" si="11"/>
        <v>0</v>
      </c>
      <c r="F37" s="50">
        <f t="shared" si="11"/>
        <v>0</v>
      </c>
      <c r="G37" s="50">
        <f t="shared" si="11"/>
        <v>0</v>
      </c>
      <c r="H37" s="50">
        <f t="shared" si="11"/>
        <v>0</v>
      </c>
      <c r="I37" s="52">
        <v>0</v>
      </c>
      <c r="J37" s="52">
        <v>0</v>
      </c>
      <c r="K37" s="52">
        <v>0</v>
      </c>
    </row>
    <row r="38" spans="1:11" ht="47.25" x14ac:dyDescent="0.25">
      <c r="A38" s="157"/>
      <c r="B38" s="157"/>
      <c r="C38" s="49" t="s">
        <v>78</v>
      </c>
      <c r="D38" s="50">
        <f>D44+D49+D54+D59</f>
        <v>0</v>
      </c>
      <c r="E38" s="50">
        <f t="shared" si="11"/>
        <v>0</v>
      </c>
      <c r="F38" s="50">
        <f t="shared" si="11"/>
        <v>0</v>
      </c>
      <c r="G38" s="50">
        <f t="shared" si="11"/>
        <v>0</v>
      </c>
      <c r="H38" s="50">
        <f t="shared" si="11"/>
        <v>0</v>
      </c>
      <c r="I38" s="52">
        <v>0</v>
      </c>
      <c r="J38" s="52">
        <v>0</v>
      </c>
      <c r="K38" s="52">
        <v>0</v>
      </c>
    </row>
    <row r="39" spans="1:11" ht="47.25" x14ac:dyDescent="0.25">
      <c r="A39" s="157"/>
      <c r="B39" s="158"/>
      <c r="C39" s="49" t="s">
        <v>79</v>
      </c>
      <c r="D39" s="50">
        <f>D45+D50+D55+D60</f>
        <v>210</v>
      </c>
      <c r="E39" s="50">
        <f t="shared" si="11"/>
        <v>0</v>
      </c>
      <c r="F39" s="50">
        <f t="shared" si="11"/>
        <v>0</v>
      </c>
      <c r="G39" s="50">
        <f t="shared" si="11"/>
        <v>30</v>
      </c>
      <c r="H39" s="50">
        <f t="shared" si="11"/>
        <v>30</v>
      </c>
      <c r="I39" s="52">
        <f>G39/D39*100</f>
        <v>14.285714285714285</v>
      </c>
      <c r="J39" s="52">
        <v>0</v>
      </c>
      <c r="K39" s="52">
        <v>0</v>
      </c>
    </row>
    <row r="40" spans="1:11" x14ac:dyDescent="0.25">
      <c r="A40" s="157"/>
      <c r="B40" s="152" t="s">
        <v>80</v>
      </c>
      <c r="C40" s="153"/>
      <c r="D40" s="153"/>
      <c r="E40" s="153"/>
      <c r="F40" s="153"/>
      <c r="G40" s="153"/>
      <c r="H40" s="153"/>
      <c r="I40" s="153"/>
      <c r="J40" s="153"/>
      <c r="K40" s="154"/>
    </row>
    <row r="41" spans="1:11" x14ac:dyDescent="0.25">
      <c r="A41" s="157"/>
      <c r="B41" s="151" t="s">
        <v>87</v>
      </c>
      <c r="C41" s="49" t="s">
        <v>9</v>
      </c>
      <c r="D41" s="50">
        <f>D42+D43+D44+D45</f>
        <v>27</v>
      </c>
      <c r="E41" s="50">
        <f>E42+E43+E44+E45</f>
        <v>27</v>
      </c>
      <c r="F41" s="50">
        <f>F42+F43+F44+F45</f>
        <v>27</v>
      </c>
      <c r="G41" s="50">
        <f>G42+G43+G44+G45</f>
        <v>27</v>
      </c>
      <c r="H41" s="50">
        <f>H42+H43+H44+H45</f>
        <v>27</v>
      </c>
      <c r="I41" s="52">
        <f>H41/D41*100</f>
        <v>100</v>
      </c>
      <c r="J41" s="52">
        <f>G41/E41*100</f>
        <v>100</v>
      </c>
      <c r="K41" s="52">
        <f>G41/F41*100</f>
        <v>100</v>
      </c>
    </row>
    <row r="42" spans="1:11" ht="31.5" x14ac:dyDescent="0.25">
      <c r="A42" s="157"/>
      <c r="B42" s="151"/>
      <c r="C42" s="49" t="s">
        <v>76</v>
      </c>
      <c r="D42" s="50">
        <f>D120+D206</f>
        <v>27</v>
      </c>
      <c r="E42" s="50">
        <f t="shared" ref="E42:H45" si="15">E120+E206</f>
        <v>27</v>
      </c>
      <c r="F42" s="50">
        <f t="shared" si="15"/>
        <v>27</v>
      </c>
      <c r="G42" s="50">
        <f t="shared" si="15"/>
        <v>27</v>
      </c>
      <c r="H42" s="50">
        <f t="shared" si="15"/>
        <v>27</v>
      </c>
      <c r="I42" s="52">
        <f t="shared" ref="I42" si="16">H42/D42*100</f>
        <v>100</v>
      </c>
      <c r="J42" s="52">
        <f t="shared" ref="J42" si="17">G42/E42*100</f>
        <v>100</v>
      </c>
      <c r="K42" s="52">
        <f t="shared" ref="K42" si="18">G42/F42*100</f>
        <v>100</v>
      </c>
    </row>
    <row r="43" spans="1:11" ht="31.5" x14ac:dyDescent="0.25">
      <c r="A43" s="157"/>
      <c r="B43" s="151"/>
      <c r="C43" s="53" t="s">
        <v>77</v>
      </c>
      <c r="D43" s="50">
        <f>D121+D207</f>
        <v>0</v>
      </c>
      <c r="E43" s="50">
        <f t="shared" si="15"/>
        <v>0</v>
      </c>
      <c r="F43" s="50">
        <f t="shared" si="15"/>
        <v>0</v>
      </c>
      <c r="G43" s="50">
        <f t="shared" si="15"/>
        <v>0</v>
      </c>
      <c r="H43" s="50">
        <f t="shared" si="15"/>
        <v>0</v>
      </c>
      <c r="I43" s="52">
        <v>0</v>
      </c>
      <c r="J43" s="52">
        <v>0</v>
      </c>
      <c r="K43" s="52">
        <v>0</v>
      </c>
    </row>
    <row r="44" spans="1:11" ht="47.25" x14ac:dyDescent="0.25">
      <c r="A44" s="157"/>
      <c r="B44" s="151"/>
      <c r="C44" s="49" t="s">
        <v>78</v>
      </c>
      <c r="D44" s="50">
        <f>D122+D208</f>
        <v>0</v>
      </c>
      <c r="E44" s="50">
        <f t="shared" si="15"/>
        <v>0</v>
      </c>
      <c r="F44" s="50">
        <f t="shared" si="15"/>
        <v>0</v>
      </c>
      <c r="G44" s="50">
        <f t="shared" si="15"/>
        <v>0</v>
      </c>
      <c r="H44" s="50">
        <f t="shared" si="15"/>
        <v>0</v>
      </c>
      <c r="I44" s="52">
        <v>0</v>
      </c>
      <c r="J44" s="52">
        <v>0</v>
      </c>
      <c r="K44" s="52">
        <v>0</v>
      </c>
    </row>
    <row r="45" spans="1:11" ht="47.25" x14ac:dyDescent="0.25">
      <c r="A45" s="157"/>
      <c r="B45" s="151"/>
      <c r="C45" s="49" t="s">
        <v>79</v>
      </c>
      <c r="D45" s="50">
        <f>D123+D209</f>
        <v>0</v>
      </c>
      <c r="E45" s="50">
        <f t="shared" si="15"/>
        <v>0</v>
      </c>
      <c r="F45" s="50">
        <f t="shared" si="15"/>
        <v>0</v>
      </c>
      <c r="G45" s="50">
        <f t="shared" si="15"/>
        <v>0</v>
      </c>
      <c r="H45" s="50">
        <f t="shared" si="15"/>
        <v>0</v>
      </c>
      <c r="I45" s="52">
        <v>0</v>
      </c>
      <c r="J45" s="52">
        <v>0</v>
      </c>
      <c r="K45" s="52">
        <v>0</v>
      </c>
    </row>
    <row r="46" spans="1:11" x14ac:dyDescent="0.25">
      <c r="A46" s="157"/>
      <c r="B46" s="156" t="s">
        <v>82</v>
      </c>
      <c r="C46" s="49" t="s">
        <v>9</v>
      </c>
      <c r="D46" s="50">
        <f>D47+D48+D49+D50</f>
        <v>105</v>
      </c>
      <c r="E46" s="50">
        <f>E47+E48+E49+E50</f>
        <v>105</v>
      </c>
      <c r="F46" s="50">
        <f>F47+F48+F49+F50</f>
        <v>94.5</v>
      </c>
      <c r="G46" s="50">
        <f>G47+G48+G49+G50</f>
        <v>94.5</v>
      </c>
      <c r="H46" s="50">
        <f>H47+H48+H49+H50</f>
        <v>94.5</v>
      </c>
      <c r="I46" s="52">
        <f>H46/D46*100</f>
        <v>90</v>
      </c>
      <c r="J46" s="52">
        <f>G46/E46*100</f>
        <v>90</v>
      </c>
      <c r="K46" s="52">
        <f>G46/F46*100</f>
        <v>100</v>
      </c>
    </row>
    <row r="47" spans="1:11" ht="31.5" x14ac:dyDescent="0.25">
      <c r="A47" s="157"/>
      <c r="B47" s="157"/>
      <c r="C47" s="49" t="s">
        <v>76</v>
      </c>
      <c r="D47" s="50">
        <f t="shared" ref="D47:H50" si="19">D69+D125+D211</f>
        <v>105</v>
      </c>
      <c r="E47" s="50">
        <f t="shared" si="19"/>
        <v>105</v>
      </c>
      <c r="F47" s="50">
        <f t="shared" si="19"/>
        <v>94.5</v>
      </c>
      <c r="G47" s="50">
        <f t="shared" si="19"/>
        <v>94.5</v>
      </c>
      <c r="H47" s="50">
        <f t="shared" si="19"/>
        <v>94.5</v>
      </c>
      <c r="I47" s="52">
        <f t="shared" ref="I47" si="20">H47/D47*100</f>
        <v>90</v>
      </c>
      <c r="J47" s="52">
        <f t="shared" ref="J47" si="21">G47/E47*100</f>
        <v>90</v>
      </c>
      <c r="K47" s="52">
        <f t="shared" ref="K47" si="22">G47/F47*100</f>
        <v>100</v>
      </c>
    </row>
    <row r="48" spans="1:11" ht="31.5" x14ac:dyDescent="0.25">
      <c r="A48" s="157"/>
      <c r="B48" s="157"/>
      <c r="C48" s="53" t="s">
        <v>77</v>
      </c>
      <c r="D48" s="50">
        <f t="shared" si="19"/>
        <v>0</v>
      </c>
      <c r="E48" s="50">
        <f t="shared" si="19"/>
        <v>0</v>
      </c>
      <c r="F48" s="50">
        <f t="shared" si="19"/>
        <v>0</v>
      </c>
      <c r="G48" s="50">
        <f t="shared" si="19"/>
        <v>0</v>
      </c>
      <c r="H48" s="50">
        <f t="shared" si="19"/>
        <v>0</v>
      </c>
      <c r="I48" s="52">
        <v>0</v>
      </c>
      <c r="J48" s="52">
        <v>0</v>
      </c>
      <c r="K48" s="52">
        <v>0</v>
      </c>
    </row>
    <row r="49" spans="1:11" ht="47.25" x14ac:dyDescent="0.25">
      <c r="A49" s="157"/>
      <c r="B49" s="157"/>
      <c r="C49" s="49" t="s">
        <v>78</v>
      </c>
      <c r="D49" s="50">
        <f t="shared" si="19"/>
        <v>0</v>
      </c>
      <c r="E49" s="50">
        <f t="shared" si="19"/>
        <v>0</v>
      </c>
      <c r="F49" s="50">
        <f t="shared" si="19"/>
        <v>0</v>
      </c>
      <c r="G49" s="50">
        <f t="shared" si="19"/>
        <v>0</v>
      </c>
      <c r="H49" s="50">
        <f t="shared" si="19"/>
        <v>0</v>
      </c>
      <c r="I49" s="52">
        <v>0</v>
      </c>
      <c r="J49" s="52">
        <v>0</v>
      </c>
      <c r="K49" s="52">
        <v>0</v>
      </c>
    </row>
    <row r="50" spans="1:11" ht="47.25" x14ac:dyDescent="0.25">
      <c r="A50" s="157"/>
      <c r="B50" s="158"/>
      <c r="C50" s="49" t="s">
        <v>79</v>
      </c>
      <c r="D50" s="50">
        <f t="shared" si="19"/>
        <v>0</v>
      </c>
      <c r="E50" s="50">
        <f t="shared" si="19"/>
        <v>0</v>
      </c>
      <c r="F50" s="50">
        <f t="shared" si="19"/>
        <v>0</v>
      </c>
      <c r="G50" s="50">
        <f t="shared" si="19"/>
        <v>0</v>
      </c>
      <c r="H50" s="50">
        <f t="shared" si="19"/>
        <v>0</v>
      </c>
      <c r="I50" s="52">
        <v>0</v>
      </c>
      <c r="J50" s="52">
        <v>0</v>
      </c>
      <c r="K50" s="52">
        <v>0</v>
      </c>
    </row>
    <row r="51" spans="1:11" x14ac:dyDescent="0.25">
      <c r="A51" s="157"/>
      <c r="B51" s="151" t="s">
        <v>88</v>
      </c>
      <c r="C51" s="49" t="s">
        <v>9</v>
      </c>
      <c r="D51" s="50">
        <f>D52+D53+D54+D55</f>
        <v>0</v>
      </c>
      <c r="E51" s="50">
        <f>E52+E53+E54+E55</f>
        <v>0</v>
      </c>
      <c r="F51" s="50">
        <f>F52+F53+F54+F55</f>
        <v>0</v>
      </c>
      <c r="G51" s="50">
        <f>G52+G53+G54+G55</f>
        <v>0</v>
      </c>
      <c r="H51" s="50">
        <f>H52+H53+H54+H55</f>
        <v>0</v>
      </c>
      <c r="I51" s="52">
        <v>0</v>
      </c>
      <c r="J51" s="52">
        <v>0</v>
      </c>
      <c r="K51" s="52">
        <v>0</v>
      </c>
    </row>
    <row r="52" spans="1:11" ht="31.5" x14ac:dyDescent="0.25">
      <c r="A52" s="157"/>
      <c r="B52" s="151"/>
      <c r="C52" s="49" t="s">
        <v>76</v>
      </c>
      <c r="D52" s="50">
        <f t="shared" ref="D52:H55" si="23">D74+D130+D216+D292+D333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2">
        <v>0</v>
      </c>
      <c r="J52" s="52">
        <v>0</v>
      </c>
      <c r="K52" s="52">
        <v>0</v>
      </c>
    </row>
    <row r="53" spans="1:11" ht="31.5" x14ac:dyDescent="0.25">
      <c r="A53" s="157"/>
      <c r="B53" s="151"/>
      <c r="C53" s="53" t="s">
        <v>77</v>
      </c>
      <c r="D53" s="50">
        <f t="shared" si="23"/>
        <v>0</v>
      </c>
      <c r="E53" s="50">
        <f t="shared" si="23"/>
        <v>0</v>
      </c>
      <c r="F53" s="50">
        <f t="shared" si="23"/>
        <v>0</v>
      </c>
      <c r="G53" s="50">
        <f t="shared" si="23"/>
        <v>0</v>
      </c>
      <c r="H53" s="50">
        <f t="shared" si="23"/>
        <v>0</v>
      </c>
      <c r="I53" s="52">
        <v>0</v>
      </c>
      <c r="J53" s="52">
        <v>0</v>
      </c>
      <c r="K53" s="52">
        <v>0</v>
      </c>
    </row>
    <row r="54" spans="1:11" ht="47.25" x14ac:dyDescent="0.25">
      <c r="A54" s="157"/>
      <c r="B54" s="151"/>
      <c r="C54" s="49" t="s">
        <v>78</v>
      </c>
      <c r="D54" s="50">
        <f t="shared" si="23"/>
        <v>0</v>
      </c>
      <c r="E54" s="50">
        <f t="shared" si="23"/>
        <v>0</v>
      </c>
      <c r="F54" s="50">
        <f t="shared" si="23"/>
        <v>0</v>
      </c>
      <c r="G54" s="50">
        <f t="shared" si="23"/>
        <v>0</v>
      </c>
      <c r="H54" s="50">
        <f t="shared" si="23"/>
        <v>0</v>
      </c>
      <c r="I54" s="52">
        <v>0</v>
      </c>
      <c r="J54" s="52">
        <v>0</v>
      </c>
      <c r="K54" s="52">
        <v>0</v>
      </c>
    </row>
    <row r="55" spans="1:11" ht="47.25" x14ac:dyDescent="0.25">
      <c r="A55" s="157"/>
      <c r="B55" s="151"/>
      <c r="C55" s="49" t="s">
        <v>79</v>
      </c>
      <c r="D55" s="50">
        <f t="shared" si="23"/>
        <v>0</v>
      </c>
      <c r="E55" s="50">
        <f t="shared" si="23"/>
        <v>0</v>
      </c>
      <c r="F55" s="50">
        <f t="shared" si="23"/>
        <v>0</v>
      </c>
      <c r="G55" s="50">
        <f t="shared" si="23"/>
        <v>0</v>
      </c>
      <c r="H55" s="50">
        <f t="shared" si="23"/>
        <v>0</v>
      </c>
      <c r="I55" s="52">
        <v>0</v>
      </c>
      <c r="J55" s="52">
        <v>0</v>
      </c>
      <c r="K55" s="52">
        <v>0</v>
      </c>
    </row>
    <row r="56" spans="1:11" x14ac:dyDescent="0.25">
      <c r="A56" s="157"/>
      <c r="B56" s="156" t="s">
        <v>84</v>
      </c>
      <c r="C56" s="49" t="s">
        <v>9</v>
      </c>
      <c r="D56" s="50">
        <f>D57+D58+D59+D60</f>
        <v>210</v>
      </c>
      <c r="E56" s="50">
        <f>E57+E58+E59+E60</f>
        <v>0</v>
      </c>
      <c r="F56" s="50">
        <f>F57+F58+F59+F60</f>
        <v>0</v>
      </c>
      <c r="G56" s="50">
        <f>G57+G58+G59+G60</f>
        <v>30</v>
      </c>
      <c r="H56" s="50">
        <f>H57+H58+H59+H60</f>
        <v>30</v>
      </c>
      <c r="I56" s="52">
        <f>H56/D56*100</f>
        <v>14.285714285714285</v>
      </c>
      <c r="J56" s="52">
        <v>0</v>
      </c>
      <c r="K56" s="52">
        <v>0</v>
      </c>
    </row>
    <row r="57" spans="1:11" ht="31.5" x14ac:dyDescent="0.25">
      <c r="A57" s="157"/>
      <c r="B57" s="157"/>
      <c r="C57" s="49" t="s">
        <v>76</v>
      </c>
      <c r="D57" s="50">
        <f>D135+D297</f>
        <v>0</v>
      </c>
      <c r="E57" s="50">
        <f t="shared" ref="E57:H59" si="24">E135+E297</f>
        <v>0</v>
      </c>
      <c r="F57" s="50">
        <f t="shared" si="24"/>
        <v>0</v>
      </c>
      <c r="G57" s="50">
        <f t="shared" si="24"/>
        <v>0</v>
      </c>
      <c r="H57" s="50">
        <f t="shared" si="24"/>
        <v>0</v>
      </c>
      <c r="I57" s="52">
        <v>0</v>
      </c>
      <c r="J57" s="52">
        <v>0</v>
      </c>
      <c r="K57" s="52">
        <v>0</v>
      </c>
    </row>
    <row r="58" spans="1:11" ht="31.5" x14ac:dyDescent="0.25">
      <c r="A58" s="157"/>
      <c r="B58" s="157"/>
      <c r="C58" s="53" t="s">
        <v>77</v>
      </c>
      <c r="D58" s="50">
        <f>D136+D298</f>
        <v>0</v>
      </c>
      <c r="E58" s="50">
        <f t="shared" si="24"/>
        <v>0</v>
      </c>
      <c r="F58" s="50">
        <f t="shared" si="24"/>
        <v>0</v>
      </c>
      <c r="G58" s="50">
        <f t="shared" si="24"/>
        <v>0</v>
      </c>
      <c r="H58" s="50">
        <f t="shared" si="24"/>
        <v>0</v>
      </c>
      <c r="I58" s="52">
        <v>0</v>
      </c>
      <c r="J58" s="52">
        <v>0</v>
      </c>
      <c r="K58" s="52">
        <v>0</v>
      </c>
    </row>
    <row r="59" spans="1:11" ht="47.25" x14ac:dyDescent="0.25">
      <c r="A59" s="157"/>
      <c r="B59" s="157"/>
      <c r="C59" s="49" t="s">
        <v>78</v>
      </c>
      <c r="D59" s="50">
        <f>D137+D299</f>
        <v>0</v>
      </c>
      <c r="E59" s="50">
        <f t="shared" si="24"/>
        <v>0</v>
      </c>
      <c r="F59" s="50">
        <f t="shared" si="24"/>
        <v>0</v>
      </c>
      <c r="G59" s="50">
        <f t="shared" si="24"/>
        <v>0</v>
      </c>
      <c r="H59" s="50">
        <f t="shared" si="24"/>
        <v>0</v>
      </c>
      <c r="I59" s="52">
        <v>0</v>
      </c>
      <c r="J59" s="52">
        <v>0</v>
      </c>
      <c r="K59" s="52">
        <v>0</v>
      </c>
    </row>
    <row r="60" spans="1:11" ht="47.25" x14ac:dyDescent="0.25">
      <c r="A60" s="158"/>
      <c r="B60" s="158"/>
      <c r="C60" s="49" t="s">
        <v>79</v>
      </c>
      <c r="D60" s="50">
        <f>D138+D300</f>
        <v>210</v>
      </c>
      <c r="E60" s="50">
        <f>E138+E300+E66</f>
        <v>0</v>
      </c>
      <c r="F60" s="50">
        <f>F138+F300+F66</f>
        <v>0</v>
      </c>
      <c r="G60" s="50">
        <f>G138+G300</f>
        <v>30</v>
      </c>
      <c r="H60" s="50">
        <f>H138+H300</f>
        <v>30</v>
      </c>
      <c r="I60" s="52">
        <f>G60/D60*100</f>
        <v>14.285714285714285</v>
      </c>
      <c r="J60" s="52">
        <v>0</v>
      </c>
      <c r="K60" s="52">
        <v>0</v>
      </c>
    </row>
    <row r="61" spans="1:11" x14ac:dyDescent="0.25">
      <c r="A61" s="151"/>
      <c r="B61" s="151"/>
      <c r="C61" s="151"/>
      <c r="D61" s="151"/>
      <c r="E61" s="151"/>
      <c r="F61" s="151"/>
      <c r="G61" s="54"/>
      <c r="H61" s="54"/>
      <c r="I61" s="56"/>
      <c r="J61" s="56"/>
      <c r="K61" s="56"/>
    </row>
    <row r="62" spans="1:11" x14ac:dyDescent="0.25">
      <c r="A62" s="126" t="s">
        <v>89</v>
      </c>
      <c r="B62" s="151" t="s">
        <v>86</v>
      </c>
      <c r="C62" s="49" t="s">
        <v>9</v>
      </c>
      <c r="D62" s="50">
        <f>D63+D64+D65+D66</f>
        <v>10</v>
      </c>
      <c r="E62" s="50">
        <f>E63+E64+E65+E66</f>
        <v>10</v>
      </c>
      <c r="F62" s="50">
        <f>F63+F64+F65+F66</f>
        <v>9</v>
      </c>
      <c r="G62" s="50">
        <f>G63+G64+G65+G66</f>
        <v>9</v>
      </c>
      <c r="H62" s="50">
        <f>H63+H64+H65+H66</f>
        <v>9</v>
      </c>
      <c r="I62" s="52">
        <f>H62/D62*100</f>
        <v>90</v>
      </c>
      <c r="J62" s="52">
        <f>G62/E62*100</f>
        <v>90</v>
      </c>
      <c r="K62" s="52">
        <f>G62/F62*100</f>
        <v>100</v>
      </c>
    </row>
    <row r="63" spans="1:11" ht="31.5" x14ac:dyDescent="0.25">
      <c r="A63" s="127"/>
      <c r="B63" s="151"/>
      <c r="C63" s="49" t="s">
        <v>76</v>
      </c>
      <c r="D63" s="50">
        <f>D69+D74</f>
        <v>10</v>
      </c>
      <c r="E63" s="50">
        <f>E69+E74</f>
        <v>10</v>
      </c>
      <c r="F63" s="50">
        <f>F69+F74</f>
        <v>9</v>
      </c>
      <c r="G63" s="50">
        <f>G69+G74</f>
        <v>9</v>
      </c>
      <c r="H63" s="50">
        <f>H69+H74</f>
        <v>9</v>
      </c>
      <c r="I63" s="52">
        <f t="shared" ref="I63" si="25">H63/D63*100</f>
        <v>90</v>
      </c>
      <c r="J63" s="52">
        <f t="shared" ref="J63" si="26">G63/E63*100</f>
        <v>90</v>
      </c>
      <c r="K63" s="52">
        <f t="shared" ref="K63" si="27">G63/F63*100</f>
        <v>100</v>
      </c>
    </row>
    <row r="64" spans="1:11" ht="47.25" x14ac:dyDescent="0.25">
      <c r="A64" s="127"/>
      <c r="B64" s="151"/>
      <c r="C64" s="53" t="s">
        <v>90</v>
      </c>
      <c r="D64" s="50">
        <f t="shared" ref="D64:H66" si="28">D70+D75</f>
        <v>0</v>
      </c>
      <c r="E64" s="50">
        <f t="shared" si="28"/>
        <v>0</v>
      </c>
      <c r="F64" s="50">
        <f t="shared" si="28"/>
        <v>0</v>
      </c>
      <c r="G64" s="50">
        <f t="shared" si="28"/>
        <v>0</v>
      </c>
      <c r="H64" s="50">
        <f t="shared" si="28"/>
        <v>0</v>
      </c>
      <c r="I64" s="52">
        <v>0</v>
      </c>
      <c r="J64" s="52">
        <v>0</v>
      </c>
      <c r="K64" s="52">
        <v>0</v>
      </c>
    </row>
    <row r="65" spans="1:13" ht="47.25" x14ac:dyDescent="0.25">
      <c r="A65" s="127"/>
      <c r="B65" s="151"/>
      <c r="C65" s="49" t="s">
        <v>78</v>
      </c>
      <c r="D65" s="50">
        <f t="shared" si="28"/>
        <v>0</v>
      </c>
      <c r="E65" s="50">
        <f t="shared" si="28"/>
        <v>0</v>
      </c>
      <c r="F65" s="50">
        <f t="shared" si="28"/>
        <v>0</v>
      </c>
      <c r="G65" s="50">
        <f t="shared" si="28"/>
        <v>0</v>
      </c>
      <c r="H65" s="50">
        <f t="shared" si="28"/>
        <v>0</v>
      </c>
      <c r="I65" s="52">
        <v>0</v>
      </c>
      <c r="J65" s="52">
        <v>0</v>
      </c>
      <c r="K65" s="52">
        <v>0</v>
      </c>
      <c r="M65" s="57"/>
    </row>
    <row r="66" spans="1:13" ht="132" customHeight="1" x14ac:dyDescent="0.25">
      <c r="A66" s="127"/>
      <c r="B66" s="151"/>
      <c r="C66" s="49" t="s">
        <v>79</v>
      </c>
      <c r="D66" s="50">
        <f>D82</f>
        <v>0</v>
      </c>
      <c r="E66" s="50">
        <f t="shared" si="28"/>
        <v>0</v>
      </c>
      <c r="F66" s="50">
        <f t="shared" si="28"/>
        <v>0</v>
      </c>
      <c r="G66" s="50">
        <f t="shared" si="28"/>
        <v>0</v>
      </c>
      <c r="H66" s="50">
        <f t="shared" si="28"/>
        <v>0</v>
      </c>
      <c r="I66" s="52">
        <v>0</v>
      </c>
      <c r="J66" s="52">
        <v>0</v>
      </c>
      <c r="K66" s="52">
        <v>0</v>
      </c>
    </row>
    <row r="67" spans="1:13" x14ac:dyDescent="0.25">
      <c r="A67" s="127"/>
      <c r="B67" s="152" t="s">
        <v>80</v>
      </c>
      <c r="C67" s="153"/>
      <c r="D67" s="153"/>
      <c r="E67" s="153"/>
      <c r="F67" s="153"/>
      <c r="G67" s="153"/>
      <c r="H67" s="153"/>
      <c r="I67" s="153"/>
      <c r="J67" s="153"/>
      <c r="K67" s="154"/>
    </row>
    <row r="68" spans="1:13" x14ac:dyDescent="0.25">
      <c r="A68" s="127"/>
      <c r="B68" s="155" t="s">
        <v>91</v>
      </c>
      <c r="C68" s="49" t="s">
        <v>9</v>
      </c>
      <c r="D68" s="50">
        <f>D69+D70+D71+D72</f>
        <v>10</v>
      </c>
      <c r="E68" s="50">
        <f>E69+E70+E71+E72</f>
        <v>10</v>
      </c>
      <c r="F68" s="50">
        <f>F69+F70+F71+F72</f>
        <v>9</v>
      </c>
      <c r="G68" s="50">
        <f>G69+G70+G71+G72</f>
        <v>9</v>
      </c>
      <c r="H68" s="50">
        <f>H69+H70+H71+H72</f>
        <v>9</v>
      </c>
      <c r="I68" s="52">
        <f>H68/D68*100</f>
        <v>90</v>
      </c>
      <c r="J68" s="52">
        <f>G68/E68*100</f>
        <v>90</v>
      </c>
      <c r="K68" s="52">
        <f>G68/F68*100</f>
        <v>100</v>
      </c>
    </row>
    <row r="69" spans="1:13" ht="31.5" x14ac:dyDescent="0.25">
      <c r="A69" s="127"/>
      <c r="B69" s="155"/>
      <c r="C69" s="49" t="s">
        <v>76</v>
      </c>
      <c r="D69" s="50">
        <f>D84+D94</f>
        <v>10</v>
      </c>
      <c r="E69" s="50">
        <f>E84+E94</f>
        <v>10</v>
      </c>
      <c r="F69" s="50">
        <f>F84+F94</f>
        <v>9</v>
      </c>
      <c r="G69" s="50">
        <f>G84+G94</f>
        <v>9</v>
      </c>
      <c r="H69" s="50">
        <f>H84+H94</f>
        <v>9</v>
      </c>
      <c r="I69" s="52">
        <f t="shared" ref="I69" si="29">H69/D69*100</f>
        <v>90</v>
      </c>
      <c r="J69" s="52">
        <f t="shared" ref="J69" si="30">G69/E69*100</f>
        <v>90</v>
      </c>
      <c r="K69" s="52">
        <f t="shared" ref="K69" si="31">G69/F69*100</f>
        <v>100</v>
      </c>
    </row>
    <row r="70" spans="1:13" ht="47.25" x14ac:dyDescent="0.25">
      <c r="A70" s="127"/>
      <c r="B70" s="155"/>
      <c r="C70" s="49" t="s">
        <v>92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2">
        <v>0</v>
      </c>
      <c r="J70" s="52">
        <v>0</v>
      </c>
      <c r="K70" s="52">
        <v>0</v>
      </c>
    </row>
    <row r="71" spans="1:13" ht="47.25" x14ac:dyDescent="0.25">
      <c r="A71" s="127"/>
      <c r="B71" s="155"/>
      <c r="C71" s="49" t="s">
        <v>78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2">
        <v>0</v>
      </c>
      <c r="J71" s="52">
        <v>0</v>
      </c>
      <c r="K71" s="52">
        <v>0</v>
      </c>
    </row>
    <row r="72" spans="1:13" ht="47.25" x14ac:dyDescent="0.25">
      <c r="A72" s="127"/>
      <c r="B72" s="155"/>
      <c r="C72" s="49" t="s">
        <v>93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2">
        <v>0</v>
      </c>
      <c r="J72" s="52">
        <v>0</v>
      </c>
      <c r="K72" s="52">
        <v>0</v>
      </c>
    </row>
    <row r="73" spans="1:13" x14ac:dyDescent="0.25">
      <c r="A73" s="127"/>
      <c r="B73" s="156" t="s">
        <v>94</v>
      </c>
      <c r="C73" s="49" t="s">
        <v>9</v>
      </c>
      <c r="D73" s="50">
        <f>D74+D75+D76+D77</f>
        <v>0</v>
      </c>
      <c r="E73" s="50">
        <f>E74+E75+E76+E77</f>
        <v>0</v>
      </c>
      <c r="F73" s="50">
        <f>F74+F75+F76+F77</f>
        <v>0</v>
      </c>
      <c r="G73" s="50">
        <f>G74+G75+G76+G77</f>
        <v>0</v>
      </c>
      <c r="H73" s="50">
        <f>H74+H75+H76+H77</f>
        <v>0</v>
      </c>
      <c r="I73" s="52">
        <v>0</v>
      </c>
      <c r="J73" s="52">
        <v>0</v>
      </c>
      <c r="K73" s="52">
        <v>0</v>
      </c>
    </row>
    <row r="74" spans="1:13" ht="31.5" x14ac:dyDescent="0.25">
      <c r="A74" s="127"/>
      <c r="B74" s="157"/>
      <c r="C74" s="49" t="s">
        <v>76</v>
      </c>
      <c r="D74" s="50">
        <f>D89+D109</f>
        <v>0</v>
      </c>
      <c r="E74" s="50">
        <f>E89+E109</f>
        <v>0</v>
      </c>
      <c r="F74" s="50">
        <f>F89+F109</f>
        <v>0</v>
      </c>
      <c r="G74" s="50">
        <f>G89+G109</f>
        <v>0</v>
      </c>
      <c r="H74" s="50">
        <f>H89+H109</f>
        <v>0</v>
      </c>
      <c r="I74" s="52">
        <v>0</v>
      </c>
      <c r="J74" s="52">
        <v>0</v>
      </c>
      <c r="K74" s="52">
        <v>0</v>
      </c>
    </row>
    <row r="75" spans="1:13" ht="47.25" x14ac:dyDescent="0.25">
      <c r="A75" s="127"/>
      <c r="B75" s="157"/>
      <c r="C75" s="49" t="s">
        <v>92</v>
      </c>
      <c r="D75" s="50">
        <f t="shared" ref="D75:H77" si="32">D90+D110</f>
        <v>0</v>
      </c>
      <c r="E75" s="50">
        <f t="shared" si="32"/>
        <v>0</v>
      </c>
      <c r="F75" s="50">
        <f t="shared" si="32"/>
        <v>0</v>
      </c>
      <c r="G75" s="50">
        <f t="shared" si="32"/>
        <v>0</v>
      </c>
      <c r="H75" s="50">
        <f t="shared" si="32"/>
        <v>0</v>
      </c>
      <c r="I75" s="52">
        <v>0</v>
      </c>
      <c r="J75" s="52">
        <v>0</v>
      </c>
      <c r="K75" s="52">
        <v>0</v>
      </c>
    </row>
    <row r="76" spans="1:13" ht="47.25" x14ac:dyDescent="0.25">
      <c r="A76" s="127"/>
      <c r="B76" s="157"/>
      <c r="C76" s="49" t="s">
        <v>78</v>
      </c>
      <c r="D76" s="50">
        <f t="shared" si="32"/>
        <v>0</v>
      </c>
      <c r="E76" s="50">
        <f t="shared" si="32"/>
        <v>0</v>
      </c>
      <c r="F76" s="50">
        <f t="shared" si="32"/>
        <v>0</v>
      </c>
      <c r="G76" s="50">
        <f t="shared" si="32"/>
        <v>0</v>
      </c>
      <c r="H76" s="50">
        <f t="shared" si="32"/>
        <v>0</v>
      </c>
      <c r="I76" s="52">
        <v>0</v>
      </c>
      <c r="J76" s="52">
        <v>0</v>
      </c>
      <c r="K76" s="52">
        <v>0</v>
      </c>
    </row>
    <row r="77" spans="1:13" ht="47.25" x14ac:dyDescent="0.25">
      <c r="A77" s="127"/>
      <c r="B77" s="158"/>
      <c r="C77" s="49" t="s">
        <v>79</v>
      </c>
      <c r="D77" s="50">
        <f t="shared" si="32"/>
        <v>0</v>
      </c>
      <c r="E77" s="50">
        <f t="shared" si="32"/>
        <v>0</v>
      </c>
      <c r="F77" s="50">
        <f t="shared" si="32"/>
        <v>0</v>
      </c>
      <c r="G77" s="50">
        <f t="shared" si="32"/>
        <v>0</v>
      </c>
      <c r="H77" s="50">
        <f t="shared" si="32"/>
        <v>0</v>
      </c>
      <c r="I77" s="52">
        <v>0</v>
      </c>
      <c r="J77" s="52">
        <v>0</v>
      </c>
      <c r="K77" s="52">
        <v>0</v>
      </c>
    </row>
    <row r="78" spans="1:13" x14ac:dyDescent="0.25">
      <c r="A78" s="127"/>
      <c r="B78" s="156" t="s">
        <v>95</v>
      </c>
      <c r="C78" s="49" t="s">
        <v>9</v>
      </c>
      <c r="D78" s="50">
        <f>D79+D80+D81+D82</f>
        <v>0</v>
      </c>
      <c r="E78" s="50">
        <f>E79+E80+E81+E82</f>
        <v>0</v>
      </c>
      <c r="F78" s="50">
        <f>F79+F80+F81+F82</f>
        <v>0</v>
      </c>
      <c r="G78" s="50">
        <f>G79+G80+G81+G82</f>
        <v>0</v>
      </c>
      <c r="H78" s="50">
        <f>H79+H80+H81+H82</f>
        <v>0</v>
      </c>
      <c r="I78" s="52">
        <v>0</v>
      </c>
      <c r="J78" s="52">
        <v>0</v>
      </c>
      <c r="K78" s="52">
        <v>0</v>
      </c>
    </row>
    <row r="79" spans="1:13" ht="31.5" x14ac:dyDescent="0.25">
      <c r="A79" s="127"/>
      <c r="B79" s="157"/>
      <c r="C79" s="49" t="s">
        <v>76</v>
      </c>
      <c r="D79" s="50">
        <v>0</v>
      </c>
      <c r="E79" s="50">
        <v>0</v>
      </c>
      <c r="F79" s="50">
        <v>0</v>
      </c>
      <c r="G79" s="50">
        <f t="shared" ref="G79:H81" si="33">G94+G114</f>
        <v>0</v>
      </c>
      <c r="H79" s="50">
        <f t="shared" si="33"/>
        <v>0</v>
      </c>
      <c r="I79" s="52">
        <v>0</v>
      </c>
      <c r="J79" s="52">
        <v>0</v>
      </c>
      <c r="K79" s="52">
        <v>0</v>
      </c>
    </row>
    <row r="80" spans="1:13" ht="47.25" x14ac:dyDescent="0.25">
      <c r="A80" s="127"/>
      <c r="B80" s="157"/>
      <c r="C80" s="49" t="s">
        <v>92</v>
      </c>
      <c r="D80" s="50">
        <f t="shared" ref="D80:F81" si="34">D95+D115</f>
        <v>0</v>
      </c>
      <c r="E80" s="50">
        <f t="shared" si="34"/>
        <v>0</v>
      </c>
      <c r="F80" s="50">
        <f t="shared" si="34"/>
        <v>0</v>
      </c>
      <c r="G80" s="50">
        <f t="shared" si="33"/>
        <v>0</v>
      </c>
      <c r="H80" s="50">
        <f t="shared" si="33"/>
        <v>0</v>
      </c>
      <c r="I80" s="52">
        <v>0</v>
      </c>
      <c r="J80" s="52">
        <v>0</v>
      </c>
      <c r="K80" s="52">
        <v>0</v>
      </c>
    </row>
    <row r="81" spans="1:11" ht="47.25" x14ac:dyDescent="0.25">
      <c r="A81" s="127"/>
      <c r="B81" s="157"/>
      <c r="C81" s="49" t="s">
        <v>78</v>
      </c>
      <c r="D81" s="50">
        <f t="shared" si="34"/>
        <v>0</v>
      </c>
      <c r="E81" s="50">
        <f t="shared" si="34"/>
        <v>0</v>
      </c>
      <c r="F81" s="50">
        <f t="shared" si="34"/>
        <v>0</v>
      </c>
      <c r="G81" s="50">
        <f t="shared" si="33"/>
        <v>0</v>
      </c>
      <c r="H81" s="50">
        <f t="shared" si="33"/>
        <v>0</v>
      </c>
      <c r="I81" s="52">
        <v>0</v>
      </c>
      <c r="J81" s="52">
        <v>0</v>
      </c>
      <c r="K81" s="52">
        <v>0</v>
      </c>
    </row>
    <row r="82" spans="1:11" ht="47.25" x14ac:dyDescent="0.25">
      <c r="A82" s="128"/>
      <c r="B82" s="158"/>
      <c r="C82" s="49" t="s">
        <v>79</v>
      </c>
      <c r="D82" s="50">
        <v>0</v>
      </c>
      <c r="E82" s="50">
        <f>E97+E117</f>
        <v>0</v>
      </c>
      <c r="F82" s="50">
        <f>F97+F117</f>
        <v>0</v>
      </c>
      <c r="G82" s="50">
        <v>0</v>
      </c>
      <c r="H82" s="50">
        <v>0</v>
      </c>
      <c r="I82" s="52">
        <v>0</v>
      </c>
      <c r="J82" s="52">
        <v>0</v>
      </c>
      <c r="K82" s="52">
        <v>0</v>
      </c>
    </row>
    <row r="83" spans="1:11" x14ac:dyDescent="0.25">
      <c r="A83" s="145" t="s">
        <v>96</v>
      </c>
      <c r="B83" s="133" t="s">
        <v>97</v>
      </c>
      <c r="C83" s="58" t="s">
        <v>9</v>
      </c>
      <c r="D83" s="59">
        <f>D84+D85+D86+D87</f>
        <v>10</v>
      </c>
      <c r="E83" s="59">
        <f>E84+E85+E86+E87</f>
        <v>10</v>
      </c>
      <c r="F83" s="59">
        <f>F84+F85+F86+F87</f>
        <v>9</v>
      </c>
      <c r="G83" s="59">
        <f>G84+G85+G86+G87</f>
        <v>9</v>
      </c>
      <c r="H83" s="59">
        <f>H84+H85+H86+H87</f>
        <v>9</v>
      </c>
      <c r="I83" s="60">
        <f>H83/D83*100</f>
        <v>90</v>
      </c>
      <c r="J83" s="60">
        <f>G83/E83*100</f>
        <v>90</v>
      </c>
      <c r="K83" s="60">
        <f>G83/F83*100</f>
        <v>100</v>
      </c>
    </row>
    <row r="84" spans="1:11" ht="31.5" x14ac:dyDescent="0.25">
      <c r="A84" s="146"/>
      <c r="B84" s="133"/>
      <c r="C84" s="58" t="s">
        <v>76</v>
      </c>
      <c r="D84" s="59">
        <v>10</v>
      </c>
      <c r="E84" s="59">
        <v>10</v>
      </c>
      <c r="F84" s="59">
        <v>9</v>
      </c>
      <c r="G84" s="59">
        <v>9</v>
      </c>
      <c r="H84" s="59">
        <v>9</v>
      </c>
      <c r="I84" s="60">
        <f t="shared" ref="I84:J84" si="35">F84/D84*100</f>
        <v>90</v>
      </c>
      <c r="J84" s="60">
        <f t="shared" si="35"/>
        <v>90</v>
      </c>
      <c r="K84" s="60">
        <f t="shared" ref="K84" si="36">G84/F84*100</f>
        <v>100</v>
      </c>
    </row>
    <row r="85" spans="1:11" ht="47.25" x14ac:dyDescent="0.25">
      <c r="A85" s="146"/>
      <c r="B85" s="133"/>
      <c r="C85" s="58" t="s">
        <v>92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60">
        <v>0</v>
      </c>
      <c r="J85" s="60">
        <v>0</v>
      </c>
      <c r="K85" s="60">
        <v>0</v>
      </c>
    </row>
    <row r="86" spans="1:11" ht="47.25" x14ac:dyDescent="0.25">
      <c r="A86" s="146"/>
      <c r="B86" s="133"/>
      <c r="C86" s="58" t="s">
        <v>78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60">
        <v>0</v>
      </c>
      <c r="J86" s="60">
        <v>0</v>
      </c>
      <c r="K86" s="60">
        <v>0</v>
      </c>
    </row>
    <row r="87" spans="1:11" ht="48" thickBot="1" x14ac:dyDescent="0.3">
      <c r="A87" s="147"/>
      <c r="B87" s="133"/>
      <c r="C87" s="58" t="s">
        <v>79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60">
        <v>0</v>
      </c>
      <c r="J87" s="60">
        <v>0</v>
      </c>
      <c r="K87" s="60">
        <v>0</v>
      </c>
    </row>
    <row r="88" spans="1:11" x14ac:dyDescent="0.25">
      <c r="A88" s="148" t="s">
        <v>98</v>
      </c>
      <c r="B88" s="130" t="s">
        <v>99</v>
      </c>
      <c r="C88" s="58" t="s">
        <v>9</v>
      </c>
      <c r="D88" s="59">
        <f>D89+D90+D91+D92</f>
        <v>0</v>
      </c>
      <c r="E88" s="59">
        <f>E89+E90+E91+E92</f>
        <v>0</v>
      </c>
      <c r="F88" s="59">
        <f>F89+F90+F91+F92</f>
        <v>0</v>
      </c>
      <c r="G88" s="59">
        <f>G89+G90+G91+G92</f>
        <v>0</v>
      </c>
      <c r="H88" s="59">
        <f>H89+H90+H91+H92</f>
        <v>0</v>
      </c>
      <c r="I88" s="60">
        <v>0</v>
      </c>
      <c r="J88" s="60">
        <v>0</v>
      </c>
      <c r="K88" s="60">
        <v>0</v>
      </c>
    </row>
    <row r="89" spans="1:11" ht="31.5" x14ac:dyDescent="0.25">
      <c r="A89" s="149"/>
      <c r="B89" s="131"/>
      <c r="C89" s="58" t="s">
        <v>76</v>
      </c>
      <c r="D89" s="59">
        <v>0</v>
      </c>
      <c r="E89" s="59">
        <v>0</v>
      </c>
      <c r="F89" s="59">
        <f>114-114</f>
        <v>0</v>
      </c>
      <c r="G89" s="59">
        <f>114-114</f>
        <v>0</v>
      </c>
      <c r="H89" s="59">
        <f>114-114</f>
        <v>0</v>
      </c>
      <c r="I89" s="60">
        <v>0</v>
      </c>
      <c r="J89" s="60">
        <v>0</v>
      </c>
      <c r="K89" s="60">
        <v>0</v>
      </c>
    </row>
    <row r="90" spans="1:11" ht="47.25" x14ac:dyDescent="0.25">
      <c r="A90" s="149"/>
      <c r="B90" s="131"/>
      <c r="C90" s="58" t="s">
        <v>92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60">
        <v>0</v>
      </c>
      <c r="J90" s="60">
        <v>0</v>
      </c>
      <c r="K90" s="60">
        <v>0</v>
      </c>
    </row>
    <row r="91" spans="1:11" ht="47.25" x14ac:dyDescent="0.25">
      <c r="A91" s="149"/>
      <c r="B91" s="131"/>
      <c r="C91" s="58" t="s">
        <v>78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60">
        <v>0</v>
      </c>
      <c r="J91" s="60">
        <v>0</v>
      </c>
      <c r="K91" s="60">
        <v>0</v>
      </c>
    </row>
    <row r="92" spans="1:11" ht="47.25" x14ac:dyDescent="0.25">
      <c r="A92" s="150"/>
      <c r="B92" s="132"/>
      <c r="C92" s="58" t="s">
        <v>79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60">
        <v>0</v>
      </c>
      <c r="J92" s="60">
        <v>0</v>
      </c>
      <c r="K92" s="60">
        <v>0</v>
      </c>
    </row>
    <row r="93" spans="1:11" x14ac:dyDescent="0.25">
      <c r="A93" s="137" t="s">
        <v>100</v>
      </c>
      <c r="B93" s="130" t="s">
        <v>101</v>
      </c>
      <c r="C93" s="58" t="s">
        <v>9</v>
      </c>
      <c r="D93" s="59">
        <f>D94+D95+D96+D97</f>
        <v>0</v>
      </c>
      <c r="E93" s="59">
        <f>E94+E95+E96+E97</f>
        <v>0</v>
      </c>
      <c r="F93" s="59">
        <f>F94+F95+F96+F97</f>
        <v>0</v>
      </c>
      <c r="G93" s="59">
        <f>G94+G95+G96+G97</f>
        <v>0</v>
      </c>
      <c r="H93" s="59">
        <f>H94+H95+H96+H97</f>
        <v>0</v>
      </c>
      <c r="I93" s="60">
        <v>0</v>
      </c>
      <c r="J93" s="60">
        <v>0</v>
      </c>
      <c r="K93" s="60">
        <v>0</v>
      </c>
    </row>
    <row r="94" spans="1:11" ht="31.5" x14ac:dyDescent="0.25">
      <c r="A94" s="137"/>
      <c r="B94" s="131"/>
      <c r="C94" s="58" t="s">
        <v>76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60">
        <v>0</v>
      </c>
      <c r="J94" s="60">
        <v>0</v>
      </c>
      <c r="K94" s="60">
        <v>0</v>
      </c>
    </row>
    <row r="95" spans="1:11" ht="47.25" x14ac:dyDescent="0.25">
      <c r="A95" s="137"/>
      <c r="B95" s="131"/>
      <c r="C95" s="58" t="s">
        <v>92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60">
        <v>0</v>
      </c>
      <c r="J95" s="60">
        <v>0</v>
      </c>
      <c r="K95" s="60">
        <v>0</v>
      </c>
    </row>
    <row r="96" spans="1:11" ht="47.25" x14ac:dyDescent="0.25">
      <c r="A96" s="137"/>
      <c r="B96" s="131"/>
      <c r="C96" s="58" t="s">
        <v>78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60">
        <v>0</v>
      </c>
      <c r="J96" s="60">
        <v>0</v>
      </c>
      <c r="K96" s="60">
        <v>0</v>
      </c>
    </row>
    <row r="97" spans="1:11" ht="47.25" x14ac:dyDescent="0.25">
      <c r="A97" s="137"/>
      <c r="B97" s="132"/>
      <c r="C97" s="58" t="s">
        <v>79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60">
        <v>0</v>
      </c>
      <c r="J97" s="60">
        <v>0</v>
      </c>
      <c r="K97" s="60">
        <v>0</v>
      </c>
    </row>
    <row r="98" spans="1:11" x14ac:dyDescent="0.25">
      <c r="A98" s="138" t="s">
        <v>102</v>
      </c>
      <c r="B98" s="130" t="s">
        <v>95</v>
      </c>
      <c r="C98" s="58" t="s">
        <v>9</v>
      </c>
      <c r="D98" s="59">
        <f>D99+D100+D101+D102</f>
        <v>0</v>
      </c>
      <c r="E98" s="59">
        <f>E99+E100+E101+E102</f>
        <v>0</v>
      </c>
      <c r="F98" s="59">
        <f>F99+F100+F101+F102</f>
        <v>0</v>
      </c>
      <c r="G98" s="59">
        <f>G99+G100+G101+G102</f>
        <v>0</v>
      </c>
      <c r="H98" s="59">
        <f>H99+H100+H101+H102</f>
        <v>0</v>
      </c>
      <c r="I98" s="60">
        <v>0</v>
      </c>
      <c r="J98" s="60">
        <v>0</v>
      </c>
      <c r="K98" s="60">
        <v>0</v>
      </c>
    </row>
    <row r="99" spans="1:11" ht="31.5" x14ac:dyDescent="0.25">
      <c r="A99" s="139"/>
      <c r="B99" s="131"/>
      <c r="C99" s="58" t="s">
        <v>76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60">
        <v>0</v>
      </c>
      <c r="J99" s="60">
        <v>0</v>
      </c>
      <c r="K99" s="60">
        <v>0</v>
      </c>
    </row>
    <row r="100" spans="1:11" ht="47.25" x14ac:dyDescent="0.25">
      <c r="A100" s="139"/>
      <c r="B100" s="131"/>
      <c r="C100" s="58" t="s">
        <v>92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60">
        <v>0</v>
      </c>
      <c r="J100" s="60">
        <v>0</v>
      </c>
      <c r="K100" s="60">
        <v>0</v>
      </c>
    </row>
    <row r="101" spans="1:11" ht="47.25" x14ac:dyDescent="0.25">
      <c r="A101" s="139"/>
      <c r="B101" s="131"/>
      <c r="C101" s="58" t="s">
        <v>78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60">
        <v>0</v>
      </c>
      <c r="J101" s="60">
        <v>0</v>
      </c>
      <c r="K101" s="60">
        <v>0</v>
      </c>
    </row>
    <row r="102" spans="1:11" ht="47.25" x14ac:dyDescent="0.25">
      <c r="A102" s="140"/>
      <c r="B102" s="132"/>
      <c r="C102" s="58" t="s">
        <v>79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60">
        <v>0</v>
      </c>
      <c r="J102" s="60">
        <v>0</v>
      </c>
      <c r="K102" s="60">
        <v>0</v>
      </c>
    </row>
    <row r="103" spans="1:11" x14ac:dyDescent="0.25">
      <c r="A103" s="138" t="s">
        <v>103</v>
      </c>
      <c r="B103" s="130" t="s">
        <v>95</v>
      </c>
      <c r="C103" s="58" t="s">
        <v>9</v>
      </c>
      <c r="D103" s="59">
        <f>D104+D105+D106+D107</f>
        <v>0</v>
      </c>
      <c r="E103" s="59">
        <f>E104+E105+E106+E107</f>
        <v>0</v>
      </c>
      <c r="F103" s="59">
        <f>F104+F105+F106+F107</f>
        <v>0</v>
      </c>
      <c r="G103" s="59">
        <f>G104+G105+G106+G107</f>
        <v>0</v>
      </c>
      <c r="H103" s="59">
        <f>H104+H105+H106+H107</f>
        <v>0</v>
      </c>
      <c r="I103" s="60">
        <v>0</v>
      </c>
      <c r="J103" s="60">
        <v>0</v>
      </c>
      <c r="K103" s="60">
        <v>0</v>
      </c>
    </row>
    <row r="104" spans="1:11" ht="31.5" x14ac:dyDescent="0.25">
      <c r="A104" s="139"/>
      <c r="B104" s="131"/>
      <c r="C104" s="58" t="s">
        <v>76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60">
        <v>0</v>
      </c>
      <c r="J104" s="60">
        <v>0</v>
      </c>
      <c r="K104" s="60">
        <v>0</v>
      </c>
    </row>
    <row r="105" spans="1:11" ht="47.25" x14ac:dyDescent="0.25">
      <c r="A105" s="139"/>
      <c r="B105" s="131"/>
      <c r="C105" s="58" t="s">
        <v>92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60">
        <v>0</v>
      </c>
      <c r="J105" s="60">
        <v>0</v>
      </c>
      <c r="K105" s="60">
        <v>0</v>
      </c>
    </row>
    <row r="106" spans="1:11" ht="47.25" x14ac:dyDescent="0.25">
      <c r="A106" s="139"/>
      <c r="B106" s="131"/>
      <c r="C106" s="58" t="s">
        <v>78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60">
        <v>0</v>
      </c>
      <c r="J106" s="60">
        <v>0</v>
      </c>
      <c r="K106" s="60">
        <v>0</v>
      </c>
    </row>
    <row r="107" spans="1:11" ht="47.25" x14ac:dyDescent="0.25">
      <c r="A107" s="140"/>
      <c r="B107" s="132"/>
      <c r="C107" s="58" t="s">
        <v>79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60">
        <v>0</v>
      </c>
      <c r="J107" s="60">
        <v>0</v>
      </c>
      <c r="K107" s="60">
        <v>0</v>
      </c>
    </row>
    <row r="108" spans="1:11" x14ac:dyDescent="0.25">
      <c r="A108" s="138" t="s">
        <v>104</v>
      </c>
      <c r="B108" s="130" t="s">
        <v>99</v>
      </c>
      <c r="C108" s="58" t="s">
        <v>9</v>
      </c>
      <c r="D108" s="59">
        <f>D109+D110+D111+D112</f>
        <v>0</v>
      </c>
      <c r="E108" s="59">
        <f>E109+E110+E111+E112</f>
        <v>0</v>
      </c>
      <c r="F108" s="59">
        <f>F109+F110+F111+F112</f>
        <v>0</v>
      </c>
      <c r="G108" s="59">
        <f>G109+G110+G111+G112</f>
        <v>0</v>
      </c>
      <c r="H108" s="59">
        <f>H109+H110+H111+H112</f>
        <v>0</v>
      </c>
      <c r="I108" s="60">
        <v>0</v>
      </c>
      <c r="J108" s="60">
        <v>0</v>
      </c>
      <c r="K108" s="60">
        <v>0</v>
      </c>
    </row>
    <row r="109" spans="1:11" ht="31.5" x14ac:dyDescent="0.25">
      <c r="A109" s="139"/>
      <c r="B109" s="131"/>
      <c r="C109" s="58" t="s">
        <v>76</v>
      </c>
      <c r="D109" s="59">
        <v>0</v>
      </c>
      <c r="E109" s="59">
        <v>0</v>
      </c>
      <c r="F109" s="59">
        <f>68-68</f>
        <v>0</v>
      </c>
      <c r="G109" s="59">
        <f>68-68</f>
        <v>0</v>
      </c>
      <c r="H109" s="59">
        <f>68-68</f>
        <v>0</v>
      </c>
      <c r="I109" s="60">
        <v>0</v>
      </c>
      <c r="J109" s="60">
        <v>0</v>
      </c>
      <c r="K109" s="60">
        <v>0</v>
      </c>
    </row>
    <row r="110" spans="1:11" ht="47.25" x14ac:dyDescent="0.25">
      <c r="A110" s="139"/>
      <c r="B110" s="131"/>
      <c r="C110" s="58" t="s">
        <v>92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60">
        <v>0</v>
      </c>
      <c r="J110" s="60">
        <v>0</v>
      </c>
      <c r="K110" s="60">
        <v>0</v>
      </c>
    </row>
    <row r="111" spans="1:11" ht="47.25" x14ac:dyDescent="0.25">
      <c r="A111" s="139"/>
      <c r="B111" s="131"/>
      <c r="C111" s="58" t="s">
        <v>78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60">
        <v>0</v>
      </c>
      <c r="J111" s="60">
        <v>0</v>
      </c>
      <c r="K111" s="60">
        <v>0</v>
      </c>
    </row>
    <row r="112" spans="1:11" ht="47.25" x14ac:dyDescent="0.25">
      <c r="A112" s="140"/>
      <c r="B112" s="132"/>
      <c r="C112" s="58" t="s">
        <v>79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60">
        <v>0</v>
      </c>
      <c r="J112" s="60">
        <v>0</v>
      </c>
      <c r="K112" s="60">
        <v>0</v>
      </c>
    </row>
    <row r="113" spans="1:11" x14ac:dyDescent="0.25">
      <c r="A113" s="133" t="s">
        <v>105</v>
      </c>
      <c r="B113" s="133" t="s">
        <v>106</v>
      </c>
      <c r="C113" s="58" t="s">
        <v>9</v>
      </c>
      <c r="D113" s="59">
        <f>D114+D115+D116+D117</f>
        <v>10</v>
      </c>
      <c r="E113" s="59">
        <f>E114+E115+E116+E117</f>
        <v>0</v>
      </c>
      <c r="F113" s="59">
        <f>F114+F115+F116+F117</f>
        <v>0</v>
      </c>
      <c r="G113" s="59">
        <f>G114+G115+G116+G117</f>
        <v>0</v>
      </c>
      <c r="H113" s="59">
        <f>H114+H115+H116+H117</f>
        <v>0</v>
      </c>
      <c r="I113" s="60">
        <f t="shared" ref="I113:I117" si="37">H113/D113*100</f>
        <v>0</v>
      </c>
      <c r="J113" s="60">
        <v>0</v>
      </c>
      <c r="K113" s="60">
        <v>0</v>
      </c>
    </row>
    <row r="114" spans="1:11" ht="31.5" x14ac:dyDescent="0.25">
      <c r="A114" s="133"/>
      <c r="B114" s="133"/>
      <c r="C114" s="58" t="s">
        <v>76</v>
      </c>
      <c r="D114" s="59">
        <f>D120+D125+D130+D135</f>
        <v>0</v>
      </c>
      <c r="E114" s="59">
        <f>E120+E125+E130+E135</f>
        <v>0</v>
      </c>
      <c r="F114" s="59">
        <f>F120+F125+F130+F135</f>
        <v>0</v>
      </c>
      <c r="G114" s="59">
        <f>G120+G125+G130+G135</f>
        <v>0</v>
      </c>
      <c r="H114" s="59">
        <f>H120+H125+H130+H135</f>
        <v>0</v>
      </c>
      <c r="I114" s="60">
        <v>0</v>
      </c>
      <c r="J114" s="60">
        <v>0</v>
      </c>
      <c r="K114" s="60">
        <v>0</v>
      </c>
    </row>
    <row r="115" spans="1:11" ht="47.25" x14ac:dyDescent="0.25">
      <c r="A115" s="133"/>
      <c r="B115" s="133"/>
      <c r="C115" s="58" t="s">
        <v>92</v>
      </c>
      <c r="D115" s="59">
        <f t="shared" ref="D115:H117" si="38">D121+D126+D131+D136</f>
        <v>0</v>
      </c>
      <c r="E115" s="59">
        <f t="shared" si="38"/>
        <v>0</v>
      </c>
      <c r="F115" s="59">
        <f t="shared" si="38"/>
        <v>0</v>
      </c>
      <c r="G115" s="59">
        <f t="shared" si="38"/>
        <v>0</v>
      </c>
      <c r="H115" s="59">
        <f t="shared" si="38"/>
        <v>0</v>
      </c>
      <c r="I115" s="60">
        <v>0</v>
      </c>
      <c r="J115" s="60">
        <v>0</v>
      </c>
      <c r="K115" s="60">
        <v>0</v>
      </c>
    </row>
    <row r="116" spans="1:11" ht="47.25" x14ac:dyDescent="0.25">
      <c r="A116" s="133"/>
      <c r="B116" s="133"/>
      <c r="C116" s="58" t="s">
        <v>78</v>
      </c>
      <c r="D116" s="59">
        <f t="shared" si="38"/>
        <v>0</v>
      </c>
      <c r="E116" s="59">
        <f t="shared" si="38"/>
        <v>0</v>
      </c>
      <c r="F116" s="59">
        <f t="shared" si="38"/>
        <v>0</v>
      </c>
      <c r="G116" s="59">
        <f t="shared" si="38"/>
        <v>0</v>
      </c>
      <c r="H116" s="59">
        <f t="shared" si="38"/>
        <v>0</v>
      </c>
      <c r="I116" s="60">
        <v>0</v>
      </c>
      <c r="J116" s="60">
        <v>0</v>
      </c>
      <c r="K116" s="60">
        <v>0</v>
      </c>
    </row>
    <row r="117" spans="1:11" ht="47.25" x14ac:dyDescent="0.25">
      <c r="A117" s="133"/>
      <c r="B117" s="133"/>
      <c r="C117" s="58" t="s">
        <v>79</v>
      </c>
      <c r="D117" s="59">
        <f t="shared" si="38"/>
        <v>10</v>
      </c>
      <c r="E117" s="59">
        <f t="shared" si="38"/>
        <v>0</v>
      </c>
      <c r="F117" s="59">
        <f t="shared" si="38"/>
        <v>0</v>
      </c>
      <c r="G117" s="59">
        <v>0</v>
      </c>
      <c r="H117" s="59">
        <v>0</v>
      </c>
      <c r="I117" s="60">
        <f t="shared" si="37"/>
        <v>0</v>
      </c>
      <c r="J117" s="60">
        <v>0</v>
      </c>
      <c r="K117" s="60">
        <v>0</v>
      </c>
    </row>
    <row r="118" spans="1:11" x14ac:dyDescent="0.25">
      <c r="A118" s="133"/>
      <c r="B118" s="134" t="s">
        <v>80</v>
      </c>
      <c r="C118" s="135"/>
      <c r="D118" s="135"/>
      <c r="E118" s="135"/>
      <c r="F118" s="135"/>
      <c r="G118" s="135"/>
      <c r="H118" s="135"/>
      <c r="I118" s="135"/>
      <c r="J118" s="135"/>
      <c r="K118" s="136"/>
    </row>
    <row r="119" spans="1:11" x14ac:dyDescent="0.25">
      <c r="A119" s="133"/>
      <c r="B119" s="133" t="s">
        <v>81</v>
      </c>
      <c r="C119" s="58" t="s">
        <v>9</v>
      </c>
      <c r="D119" s="59">
        <f>D120+D121+D122+D123</f>
        <v>0</v>
      </c>
      <c r="E119" s="59">
        <f>E120+E121+E122+E123</f>
        <v>0</v>
      </c>
      <c r="F119" s="59">
        <f>F120+F121+F122+F123</f>
        <v>0</v>
      </c>
      <c r="G119" s="59">
        <f>G120+G121+G122+G123</f>
        <v>0</v>
      </c>
      <c r="H119" s="59">
        <f>H120+H121+H122+H123</f>
        <v>0</v>
      </c>
      <c r="I119" s="60">
        <v>0</v>
      </c>
      <c r="J119" s="60">
        <v>0</v>
      </c>
      <c r="K119" s="60">
        <v>0</v>
      </c>
    </row>
    <row r="120" spans="1:11" ht="31.5" x14ac:dyDescent="0.25">
      <c r="A120" s="133"/>
      <c r="B120" s="133"/>
      <c r="C120" s="58" t="s">
        <v>76</v>
      </c>
      <c r="D120" s="59">
        <f>D145</f>
        <v>0</v>
      </c>
      <c r="E120" s="59">
        <f>E145</f>
        <v>0</v>
      </c>
      <c r="F120" s="59">
        <f>F145</f>
        <v>0</v>
      </c>
      <c r="G120" s="59">
        <f>G145</f>
        <v>0</v>
      </c>
      <c r="H120" s="59">
        <f>H145</f>
        <v>0</v>
      </c>
      <c r="I120" s="60">
        <v>0</v>
      </c>
      <c r="J120" s="60">
        <v>0</v>
      </c>
      <c r="K120" s="60">
        <v>0</v>
      </c>
    </row>
    <row r="121" spans="1:11" ht="47.25" x14ac:dyDescent="0.25">
      <c r="A121" s="133"/>
      <c r="B121" s="133"/>
      <c r="C121" s="58" t="s">
        <v>107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60">
        <v>0</v>
      </c>
      <c r="J121" s="60">
        <v>0</v>
      </c>
      <c r="K121" s="60">
        <v>0</v>
      </c>
    </row>
    <row r="122" spans="1:11" ht="47.25" x14ac:dyDescent="0.25">
      <c r="A122" s="133"/>
      <c r="B122" s="133"/>
      <c r="C122" s="58" t="s">
        <v>78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60">
        <v>0</v>
      </c>
      <c r="J122" s="60">
        <v>0</v>
      </c>
      <c r="K122" s="60">
        <v>0</v>
      </c>
    </row>
    <row r="123" spans="1:11" ht="47.25" x14ac:dyDescent="0.25">
      <c r="A123" s="133"/>
      <c r="B123" s="133"/>
      <c r="C123" s="58" t="s">
        <v>79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60">
        <v>0</v>
      </c>
      <c r="J123" s="60">
        <v>0</v>
      </c>
      <c r="K123" s="60">
        <v>0</v>
      </c>
    </row>
    <row r="124" spans="1:11" x14ac:dyDescent="0.25">
      <c r="A124" s="133"/>
      <c r="B124" s="129" t="s">
        <v>82</v>
      </c>
      <c r="C124" s="58" t="s">
        <v>9</v>
      </c>
      <c r="D124" s="59">
        <f>D125+D126+D127+D128</f>
        <v>0</v>
      </c>
      <c r="E124" s="59">
        <f>E125+E126+E127+E128</f>
        <v>0</v>
      </c>
      <c r="F124" s="59">
        <f>F125+F126+F127+F128</f>
        <v>0</v>
      </c>
      <c r="G124" s="59">
        <f>G125+G126+G127+G128</f>
        <v>0</v>
      </c>
      <c r="H124" s="59">
        <f>H125+H126+H127+H128</f>
        <v>0</v>
      </c>
      <c r="I124" s="60">
        <v>0</v>
      </c>
      <c r="J124" s="60">
        <v>0</v>
      </c>
      <c r="K124" s="60">
        <v>0</v>
      </c>
    </row>
    <row r="125" spans="1:11" ht="31.5" x14ac:dyDescent="0.25">
      <c r="A125" s="133"/>
      <c r="B125" s="129"/>
      <c r="C125" s="58" t="s">
        <v>76</v>
      </c>
      <c r="D125" s="59">
        <f>D140+D150+D180</f>
        <v>0</v>
      </c>
      <c r="E125" s="59">
        <f>E140+E150+E180</f>
        <v>0</v>
      </c>
      <c r="F125" s="59">
        <f>F140+F150+F180</f>
        <v>0</v>
      </c>
      <c r="G125" s="59">
        <f>G140+G150+G180</f>
        <v>0</v>
      </c>
      <c r="H125" s="59">
        <f>H140+H150+H180</f>
        <v>0</v>
      </c>
      <c r="I125" s="60">
        <v>0</v>
      </c>
      <c r="J125" s="60">
        <v>0</v>
      </c>
      <c r="K125" s="60">
        <v>0</v>
      </c>
    </row>
    <row r="126" spans="1:11" ht="47.25" x14ac:dyDescent="0.25">
      <c r="A126" s="133"/>
      <c r="B126" s="129"/>
      <c r="C126" s="58" t="s">
        <v>92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60">
        <v>0</v>
      </c>
      <c r="J126" s="60">
        <v>0</v>
      </c>
      <c r="K126" s="60">
        <v>0</v>
      </c>
    </row>
    <row r="127" spans="1:11" ht="47.25" x14ac:dyDescent="0.25">
      <c r="A127" s="133"/>
      <c r="B127" s="129"/>
      <c r="C127" s="58" t="s">
        <v>78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60">
        <v>0</v>
      </c>
      <c r="J127" s="60">
        <v>0</v>
      </c>
      <c r="K127" s="60">
        <v>0</v>
      </c>
    </row>
    <row r="128" spans="1:11" ht="47.25" x14ac:dyDescent="0.25">
      <c r="A128" s="133"/>
      <c r="B128" s="129"/>
      <c r="C128" s="58" t="s">
        <v>79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60">
        <v>0</v>
      </c>
      <c r="J128" s="60">
        <v>0</v>
      </c>
      <c r="K128" s="60">
        <v>0</v>
      </c>
    </row>
    <row r="129" spans="1:11" x14ac:dyDescent="0.25">
      <c r="A129" s="133"/>
      <c r="B129" s="144" t="s">
        <v>99</v>
      </c>
      <c r="C129" s="58" t="s">
        <v>9</v>
      </c>
      <c r="D129" s="59">
        <f>D130+D131+D132+D133</f>
        <v>0</v>
      </c>
      <c r="E129" s="59">
        <f>E130+E131+E132+E133</f>
        <v>0</v>
      </c>
      <c r="F129" s="59">
        <f>F130+F131+F132+F133</f>
        <v>0</v>
      </c>
      <c r="G129" s="59">
        <f>G130+G131+G132+G133</f>
        <v>0</v>
      </c>
      <c r="H129" s="59">
        <f>H130+H131+H132+H133</f>
        <v>0</v>
      </c>
      <c r="I129" s="60">
        <v>0</v>
      </c>
      <c r="J129" s="60">
        <v>0</v>
      </c>
      <c r="K129" s="60">
        <v>0</v>
      </c>
    </row>
    <row r="130" spans="1:11" ht="31.5" x14ac:dyDescent="0.25">
      <c r="A130" s="133"/>
      <c r="B130" s="144"/>
      <c r="C130" s="58" t="s">
        <v>76</v>
      </c>
      <c r="D130" s="59">
        <f>D165+D170+D175</f>
        <v>0</v>
      </c>
      <c r="E130" s="59">
        <f>E165+E170+E175</f>
        <v>0</v>
      </c>
      <c r="F130" s="59">
        <f>F165+F170+F175</f>
        <v>0</v>
      </c>
      <c r="G130" s="59">
        <f>G165+G170+G175</f>
        <v>0</v>
      </c>
      <c r="H130" s="59">
        <f>H165+H170+H175</f>
        <v>0</v>
      </c>
      <c r="I130" s="60">
        <v>0</v>
      </c>
      <c r="J130" s="60">
        <v>0</v>
      </c>
      <c r="K130" s="60">
        <v>0</v>
      </c>
    </row>
    <row r="131" spans="1:11" ht="47.25" x14ac:dyDescent="0.25">
      <c r="A131" s="133"/>
      <c r="B131" s="144"/>
      <c r="C131" s="58" t="s">
        <v>92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60">
        <v>0</v>
      </c>
      <c r="J131" s="60">
        <v>0</v>
      </c>
      <c r="K131" s="60">
        <v>0</v>
      </c>
    </row>
    <row r="132" spans="1:11" ht="47.25" x14ac:dyDescent="0.25">
      <c r="A132" s="133"/>
      <c r="B132" s="144"/>
      <c r="C132" s="58" t="s">
        <v>78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60">
        <v>0</v>
      </c>
      <c r="J132" s="60">
        <v>0</v>
      </c>
      <c r="K132" s="60">
        <v>0</v>
      </c>
    </row>
    <row r="133" spans="1:11" ht="47.25" x14ac:dyDescent="0.25">
      <c r="A133" s="133"/>
      <c r="B133" s="144"/>
      <c r="C133" s="58" t="s">
        <v>79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60">
        <v>0</v>
      </c>
      <c r="J133" s="60">
        <v>0</v>
      </c>
      <c r="K133" s="60">
        <v>0</v>
      </c>
    </row>
    <row r="134" spans="1:11" x14ac:dyDescent="0.25">
      <c r="A134" s="133"/>
      <c r="B134" s="130" t="s">
        <v>95</v>
      </c>
      <c r="C134" s="58" t="s">
        <v>9</v>
      </c>
      <c r="D134" s="59">
        <f>D135+D136+D137+D138</f>
        <v>10</v>
      </c>
      <c r="E134" s="59">
        <f>E135+E136+E137+E138</f>
        <v>0</v>
      </c>
      <c r="F134" s="59">
        <f>F135+F136+F137+F138</f>
        <v>0</v>
      </c>
      <c r="G134" s="59">
        <f>G135+G136+G137+G138</f>
        <v>0</v>
      </c>
      <c r="H134" s="59">
        <f>H135+H136+H137+H138</f>
        <v>0</v>
      </c>
      <c r="I134" s="60">
        <f t="shared" ref="I134:I138" si="39">H134/D134*100</f>
        <v>0</v>
      </c>
      <c r="J134" s="60">
        <v>0</v>
      </c>
      <c r="K134" s="60">
        <v>0</v>
      </c>
    </row>
    <row r="135" spans="1:11" ht="31.5" x14ac:dyDescent="0.25">
      <c r="A135" s="133"/>
      <c r="B135" s="131"/>
      <c r="C135" s="58" t="s">
        <v>76</v>
      </c>
      <c r="D135" s="59">
        <f>D185+D190+D195</f>
        <v>0</v>
      </c>
      <c r="E135" s="59">
        <f>E185+E190+E195</f>
        <v>0</v>
      </c>
      <c r="F135" s="59">
        <f>F185+F190+F195</f>
        <v>0</v>
      </c>
      <c r="G135" s="59">
        <f>G185+G190+G195</f>
        <v>0</v>
      </c>
      <c r="H135" s="59">
        <f>H185+H190+H195</f>
        <v>0</v>
      </c>
      <c r="I135" s="60">
        <v>0</v>
      </c>
      <c r="J135" s="60">
        <v>0</v>
      </c>
      <c r="K135" s="60">
        <v>0</v>
      </c>
    </row>
    <row r="136" spans="1:11" ht="47.25" x14ac:dyDescent="0.25">
      <c r="A136" s="133"/>
      <c r="B136" s="131"/>
      <c r="C136" s="58" t="s">
        <v>92</v>
      </c>
      <c r="D136" s="59">
        <f t="shared" ref="D136:H138" si="40">D186+D191+D196</f>
        <v>0</v>
      </c>
      <c r="E136" s="59">
        <f t="shared" si="40"/>
        <v>0</v>
      </c>
      <c r="F136" s="59">
        <f t="shared" si="40"/>
        <v>0</v>
      </c>
      <c r="G136" s="59">
        <f t="shared" si="40"/>
        <v>0</v>
      </c>
      <c r="H136" s="59">
        <f t="shared" si="40"/>
        <v>0</v>
      </c>
      <c r="I136" s="60">
        <v>0</v>
      </c>
      <c r="J136" s="60">
        <v>0</v>
      </c>
      <c r="K136" s="60">
        <v>0</v>
      </c>
    </row>
    <row r="137" spans="1:11" ht="47.25" x14ac:dyDescent="0.25">
      <c r="A137" s="133"/>
      <c r="B137" s="131"/>
      <c r="C137" s="58" t="s">
        <v>78</v>
      </c>
      <c r="D137" s="59">
        <f t="shared" si="40"/>
        <v>0</v>
      </c>
      <c r="E137" s="59">
        <f t="shared" si="40"/>
        <v>0</v>
      </c>
      <c r="F137" s="59">
        <f t="shared" si="40"/>
        <v>0</v>
      </c>
      <c r="G137" s="59">
        <f t="shared" si="40"/>
        <v>0</v>
      </c>
      <c r="H137" s="59">
        <f t="shared" si="40"/>
        <v>0</v>
      </c>
      <c r="I137" s="60">
        <v>0</v>
      </c>
      <c r="J137" s="60">
        <v>0</v>
      </c>
      <c r="K137" s="60">
        <v>0</v>
      </c>
    </row>
    <row r="138" spans="1:11" ht="47.25" x14ac:dyDescent="0.25">
      <c r="A138" s="133"/>
      <c r="B138" s="132"/>
      <c r="C138" s="58" t="s">
        <v>79</v>
      </c>
      <c r="D138" s="59">
        <f t="shared" si="40"/>
        <v>10</v>
      </c>
      <c r="E138" s="59">
        <f t="shared" si="40"/>
        <v>0</v>
      </c>
      <c r="F138" s="61">
        <f t="shared" si="40"/>
        <v>0</v>
      </c>
      <c r="G138" s="61">
        <f t="shared" si="40"/>
        <v>0</v>
      </c>
      <c r="H138" s="61">
        <f t="shared" si="40"/>
        <v>0</v>
      </c>
      <c r="I138" s="60">
        <f t="shared" si="39"/>
        <v>0</v>
      </c>
      <c r="J138" s="60">
        <v>0</v>
      </c>
      <c r="K138" s="60">
        <v>0</v>
      </c>
    </row>
    <row r="139" spans="1:11" x14ac:dyDescent="0.25">
      <c r="A139" s="130" t="s">
        <v>108</v>
      </c>
      <c r="B139" s="130" t="s">
        <v>109</v>
      </c>
      <c r="C139" s="58" t="s">
        <v>9</v>
      </c>
      <c r="D139" s="59">
        <f>D140+D141+D142+D143</f>
        <v>0</v>
      </c>
      <c r="E139" s="59">
        <f>E140+E141+E142+E143</f>
        <v>0</v>
      </c>
      <c r="F139" s="59">
        <f>F140+F141+F142+F143</f>
        <v>0</v>
      </c>
      <c r="G139" s="59">
        <f>G140+G141+G142+G143</f>
        <v>0</v>
      </c>
      <c r="H139" s="59">
        <f>H140+H141+H142+H143</f>
        <v>0</v>
      </c>
      <c r="I139" s="60">
        <v>0</v>
      </c>
      <c r="J139" s="60">
        <v>0</v>
      </c>
      <c r="K139" s="60">
        <v>0</v>
      </c>
    </row>
    <row r="140" spans="1:11" ht="31.5" x14ac:dyDescent="0.25">
      <c r="A140" s="131"/>
      <c r="B140" s="131"/>
      <c r="C140" s="58" t="s">
        <v>76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60">
        <v>0</v>
      </c>
      <c r="J140" s="60">
        <v>0</v>
      </c>
      <c r="K140" s="60">
        <v>0</v>
      </c>
    </row>
    <row r="141" spans="1:11" ht="47.25" x14ac:dyDescent="0.25">
      <c r="A141" s="131"/>
      <c r="B141" s="131"/>
      <c r="C141" s="58" t="s">
        <v>92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60">
        <v>0</v>
      </c>
      <c r="J141" s="60">
        <v>0</v>
      </c>
      <c r="K141" s="60">
        <v>0</v>
      </c>
    </row>
    <row r="142" spans="1:11" ht="47.25" x14ac:dyDescent="0.25">
      <c r="A142" s="131"/>
      <c r="B142" s="131"/>
      <c r="C142" s="58" t="s">
        <v>78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60">
        <v>0</v>
      </c>
      <c r="J142" s="60">
        <v>0</v>
      </c>
      <c r="K142" s="60">
        <v>0</v>
      </c>
    </row>
    <row r="143" spans="1:11" ht="47.25" x14ac:dyDescent="0.25">
      <c r="A143" s="132"/>
      <c r="B143" s="132"/>
      <c r="C143" s="58" t="s">
        <v>79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60">
        <v>0</v>
      </c>
      <c r="J143" s="60">
        <v>0</v>
      </c>
      <c r="K143" s="60">
        <v>0</v>
      </c>
    </row>
    <row r="144" spans="1:11" x14ac:dyDescent="0.25">
      <c r="A144" s="133" t="s">
        <v>110</v>
      </c>
      <c r="B144" s="130" t="s">
        <v>111</v>
      </c>
      <c r="C144" s="58" t="s">
        <v>9</v>
      </c>
      <c r="D144" s="59">
        <f>D145+D146+D147+D148</f>
        <v>0</v>
      </c>
      <c r="E144" s="59">
        <f>E145+E146+E147+E148</f>
        <v>0</v>
      </c>
      <c r="F144" s="59">
        <f>F145+F146+F147+F148</f>
        <v>0</v>
      </c>
      <c r="G144" s="59">
        <f>G145+G146+G147+G148</f>
        <v>0</v>
      </c>
      <c r="H144" s="59">
        <f>H145+H146+H147+H148</f>
        <v>0</v>
      </c>
      <c r="I144" s="60">
        <v>0</v>
      </c>
      <c r="J144" s="60">
        <v>0</v>
      </c>
      <c r="K144" s="60">
        <v>0</v>
      </c>
    </row>
    <row r="145" spans="1:11" ht="31.5" x14ac:dyDescent="0.25">
      <c r="A145" s="133"/>
      <c r="B145" s="131"/>
      <c r="C145" s="58" t="s">
        <v>76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60">
        <v>0</v>
      </c>
      <c r="J145" s="60">
        <v>0</v>
      </c>
      <c r="K145" s="60">
        <v>0</v>
      </c>
    </row>
    <row r="146" spans="1:11" ht="47.25" x14ac:dyDescent="0.25">
      <c r="A146" s="133"/>
      <c r="B146" s="131"/>
      <c r="C146" s="58" t="s">
        <v>92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60">
        <v>0</v>
      </c>
      <c r="J146" s="60">
        <v>0</v>
      </c>
      <c r="K146" s="60">
        <v>0</v>
      </c>
    </row>
    <row r="147" spans="1:11" ht="47.25" x14ac:dyDescent="0.25">
      <c r="A147" s="133"/>
      <c r="B147" s="131"/>
      <c r="C147" s="58" t="s">
        <v>78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60">
        <v>0</v>
      </c>
      <c r="J147" s="60">
        <v>0</v>
      </c>
      <c r="K147" s="60">
        <v>0</v>
      </c>
    </row>
    <row r="148" spans="1:11" ht="47.25" x14ac:dyDescent="0.25">
      <c r="A148" s="133"/>
      <c r="B148" s="132"/>
      <c r="C148" s="58" t="s">
        <v>79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60">
        <v>0</v>
      </c>
      <c r="J148" s="60">
        <v>0</v>
      </c>
      <c r="K148" s="60">
        <v>0</v>
      </c>
    </row>
    <row r="149" spans="1:11" x14ac:dyDescent="0.25">
      <c r="A149" s="137" t="s">
        <v>112</v>
      </c>
      <c r="B149" s="130" t="s">
        <v>113</v>
      </c>
      <c r="C149" s="58" t="s">
        <v>9</v>
      </c>
      <c r="D149" s="59">
        <f>D150+D151+D152+D153</f>
        <v>0</v>
      </c>
      <c r="E149" s="59">
        <f>E150+E151+E152+E153</f>
        <v>0</v>
      </c>
      <c r="F149" s="59">
        <f>F150+F151+F152+F153</f>
        <v>0</v>
      </c>
      <c r="G149" s="59">
        <f>G150+G151+G152+G153</f>
        <v>0</v>
      </c>
      <c r="H149" s="59">
        <f>H150+H151+H152+H153</f>
        <v>0</v>
      </c>
      <c r="I149" s="60">
        <v>0</v>
      </c>
      <c r="J149" s="60">
        <v>0</v>
      </c>
      <c r="K149" s="60">
        <v>0</v>
      </c>
    </row>
    <row r="150" spans="1:11" ht="31.5" x14ac:dyDescent="0.25">
      <c r="A150" s="137"/>
      <c r="B150" s="131"/>
      <c r="C150" s="58" t="s">
        <v>76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60">
        <v>0</v>
      </c>
      <c r="J150" s="60">
        <v>0</v>
      </c>
      <c r="K150" s="60">
        <v>0</v>
      </c>
    </row>
    <row r="151" spans="1:11" ht="47.25" x14ac:dyDescent="0.25">
      <c r="A151" s="137"/>
      <c r="B151" s="131"/>
      <c r="C151" s="58" t="s">
        <v>92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60">
        <v>0</v>
      </c>
      <c r="J151" s="60">
        <v>0</v>
      </c>
      <c r="K151" s="60">
        <v>0</v>
      </c>
    </row>
    <row r="152" spans="1:11" ht="47.25" x14ac:dyDescent="0.25">
      <c r="A152" s="137"/>
      <c r="B152" s="131"/>
      <c r="C152" s="58" t="s">
        <v>78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60">
        <v>0</v>
      </c>
      <c r="J152" s="60">
        <v>0</v>
      </c>
      <c r="K152" s="60">
        <v>0</v>
      </c>
    </row>
    <row r="153" spans="1:11" ht="47.25" x14ac:dyDescent="0.25">
      <c r="A153" s="137"/>
      <c r="B153" s="132"/>
      <c r="C153" s="58" t="s">
        <v>79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60">
        <v>0</v>
      </c>
      <c r="J153" s="60">
        <v>0</v>
      </c>
      <c r="K153" s="60">
        <v>0</v>
      </c>
    </row>
    <row r="154" spans="1:11" x14ac:dyDescent="0.25">
      <c r="A154" s="138" t="s">
        <v>114</v>
      </c>
      <c r="B154" s="130" t="s">
        <v>113</v>
      </c>
      <c r="C154" s="58" t="s">
        <v>9</v>
      </c>
      <c r="D154" s="59">
        <f>D155+D156+D157+D158</f>
        <v>0</v>
      </c>
      <c r="E154" s="59">
        <f>E155+E156+E157+E158</f>
        <v>0</v>
      </c>
      <c r="F154" s="59">
        <f>F155+F156+F157+F158</f>
        <v>0</v>
      </c>
      <c r="G154" s="59">
        <f>G155+G156+G157+G158</f>
        <v>0</v>
      </c>
      <c r="H154" s="59">
        <f>H155+H156+H157+H158</f>
        <v>0</v>
      </c>
      <c r="I154" s="60">
        <v>0</v>
      </c>
      <c r="J154" s="60">
        <v>0</v>
      </c>
      <c r="K154" s="60">
        <v>0</v>
      </c>
    </row>
    <row r="155" spans="1:11" ht="31.5" x14ac:dyDescent="0.25">
      <c r="A155" s="139"/>
      <c r="B155" s="131"/>
      <c r="C155" s="58" t="s">
        <v>76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60">
        <v>0</v>
      </c>
      <c r="J155" s="60">
        <v>0</v>
      </c>
      <c r="K155" s="60">
        <v>0</v>
      </c>
    </row>
    <row r="156" spans="1:11" ht="47.25" x14ac:dyDescent="0.25">
      <c r="A156" s="139"/>
      <c r="B156" s="131"/>
      <c r="C156" s="58" t="s">
        <v>92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60">
        <v>0</v>
      </c>
      <c r="J156" s="60">
        <v>0</v>
      </c>
      <c r="K156" s="60">
        <v>0</v>
      </c>
    </row>
    <row r="157" spans="1:11" ht="47.25" x14ac:dyDescent="0.25">
      <c r="A157" s="139"/>
      <c r="B157" s="131"/>
      <c r="C157" s="58" t="s">
        <v>78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60">
        <v>0</v>
      </c>
      <c r="J157" s="60">
        <v>0</v>
      </c>
      <c r="K157" s="60">
        <v>0</v>
      </c>
    </row>
    <row r="158" spans="1:11" ht="47.25" x14ac:dyDescent="0.25">
      <c r="A158" s="140"/>
      <c r="B158" s="132"/>
      <c r="C158" s="58" t="s">
        <v>79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60">
        <v>0</v>
      </c>
      <c r="J158" s="60">
        <v>0</v>
      </c>
      <c r="K158" s="60">
        <v>0</v>
      </c>
    </row>
    <row r="159" spans="1:11" x14ac:dyDescent="0.25">
      <c r="A159" s="138" t="s">
        <v>115</v>
      </c>
      <c r="B159" s="130" t="s">
        <v>116</v>
      </c>
      <c r="C159" s="58" t="s">
        <v>9</v>
      </c>
      <c r="D159" s="59">
        <f>D160+D161+D162+D163</f>
        <v>0</v>
      </c>
      <c r="E159" s="59">
        <f>E160+E161+E162+E163</f>
        <v>0</v>
      </c>
      <c r="F159" s="59">
        <f>F160+F161+F162+F163</f>
        <v>0</v>
      </c>
      <c r="G159" s="59">
        <f>G160+G161+G162+G163</f>
        <v>0</v>
      </c>
      <c r="H159" s="59">
        <f>H160+H161+H162+H163</f>
        <v>0</v>
      </c>
      <c r="I159" s="60">
        <v>0</v>
      </c>
      <c r="J159" s="60">
        <v>0</v>
      </c>
      <c r="K159" s="60">
        <v>0</v>
      </c>
    </row>
    <row r="160" spans="1:11" ht="31.5" x14ac:dyDescent="0.25">
      <c r="A160" s="139"/>
      <c r="B160" s="131"/>
      <c r="C160" s="58" t="s">
        <v>76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60">
        <v>0</v>
      </c>
      <c r="J160" s="60">
        <v>0</v>
      </c>
      <c r="K160" s="60">
        <v>0</v>
      </c>
    </row>
    <row r="161" spans="1:11" ht="47.25" x14ac:dyDescent="0.25">
      <c r="A161" s="139"/>
      <c r="B161" s="131"/>
      <c r="C161" s="58" t="s">
        <v>92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60">
        <v>0</v>
      </c>
      <c r="J161" s="60">
        <v>0</v>
      </c>
      <c r="K161" s="60">
        <v>0</v>
      </c>
    </row>
    <row r="162" spans="1:11" ht="47.25" x14ac:dyDescent="0.25">
      <c r="A162" s="139"/>
      <c r="B162" s="131"/>
      <c r="C162" s="58" t="s">
        <v>78</v>
      </c>
      <c r="D162" s="59">
        <v>0</v>
      </c>
      <c r="E162" s="59">
        <v>0</v>
      </c>
      <c r="F162" s="59">
        <v>0</v>
      </c>
      <c r="G162" s="59">
        <v>0</v>
      </c>
      <c r="H162" s="59">
        <v>0</v>
      </c>
      <c r="I162" s="60">
        <v>0</v>
      </c>
      <c r="J162" s="60">
        <v>0</v>
      </c>
      <c r="K162" s="60">
        <v>0</v>
      </c>
    </row>
    <row r="163" spans="1:11" ht="47.25" x14ac:dyDescent="0.25">
      <c r="A163" s="140"/>
      <c r="B163" s="132"/>
      <c r="C163" s="58" t="s">
        <v>79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60">
        <v>0</v>
      </c>
      <c r="J163" s="60">
        <v>0</v>
      </c>
      <c r="K163" s="60">
        <v>0</v>
      </c>
    </row>
    <row r="164" spans="1:11" x14ac:dyDescent="0.25">
      <c r="A164" s="138" t="s">
        <v>117</v>
      </c>
      <c r="B164" s="130" t="s">
        <v>99</v>
      </c>
      <c r="C164" s="58" t="s">
        <v>9</v>
      </c>
      <c r="D164" s="59">
        <f>D165+D166+D167+D168</f>
        <v>0</v>
      </c>
      <c r="E164" s="59">
        <f>E165+E166+E167+E168</f>
        <v>0</v>
      </c>
      <c r="F164" s="59">
        <f>F165+F166+F167+F168</f>
        <v>0</v>
      </c>
      <c r="G164" s="59">
        <f>G165+G166+G167+G168</f>
        <v>0</v>
      </c>
      <c r="H164" s="59">
        <f>H165+H166+H167+H168</f>
        <v>0</v>
      </c>
      <c r="I164" s="60">
        <v>0</v>
      </c>
      <c r="J164" s="60">
        <v>0</v>
      </c>
      <c r="K164" s="60">
        <v>0</v>
      </c>
    </row>
    <row r="165" spans="1:11" ht="31.5" x14ac:dyDescent="0.25">
      <c r="A165" s="139"/>
      <c r="B165" s="131"/>
      <c r="C165" s="58" t="s">
        <v>76</v>
      </c>
      <c r="D165" s="59">
        <v>0</v>
      </c>
      <c r="E165" s="59">
        <v>0</v>
      </c>
      <c r="F165" s="61">
        <f>794-794</f>
        <v>0</v>
      </c>
      <c r="G165" s="61">
        <f>794-794</f>
        <v>0</v>
      </c>
      <c r="H165" s="61">
        <f>794-794</f>
        <v>0</v>
      </c>
      <c r="I165" s="60">
        <v>0</v>
      </c>
      <c r="J165" s="60">
        <v>0</v>
      </c>
      <c r="K165" s="60">
        <v>0</v>
      </c>
    </row>
    <row r="166" spans="1:11" ht="47.25" x14ac:dyDescent="0.25">
      <c r="A166" s="139"/>
      <c r="B166" s="131"/>
      <c r="C166" s="58" t="s">
        <v>92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60">
        <v>0</v>
      </c>
      <c r="J166" s="60">
        <v>0</v>
      </c>
      <c r="K166" s="60">
        <v>0</v>
      </c>
    </row>
    <row r="167" spans="1:11" ht="47.25" x14ac:dyDescent="0.25">
      <c r="A167" s="139"/>
      <c r="B167" s="131"/>
      <c r="C167" s="58" t="s">
        <v>78</v>
      </c>
      <c r="D167" s="59">
        <v>0</v>
      </c>
      <c r="E167" s="59">
        <v>0</v>
      </c>
      <c r="F167" s="59">
        <v>0</v>
      </c>
      <c r="G167" s="59">
        <v>0</v>
      </c>
      <c r="H167" s="59">
        <v>0</v>
      </c>
      <c r="I167" s="60">
        <v>0</v>
      </c>
      <c r="J167" s="60">
        <v>0</v>
      </c>
      <c r="K167" s="60">
        <v>0</v>
      </c>
    </row>
    <row r="168" spans="1:11" ht="47.25" x14ac:dyDescent="0.25">
      <c r="A168" s="140"/>
      <c r="B168" s="132"/>
      <c r="C168" s="58" t="s">
        <v>79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60">
        <v>0</v>
      </c>
      <c r="J168" s="60">
        <v>0</v>
      </c>
      <c r="K168" s="60">
        <v>0</v>
      </c>
    </row>
    <row r="169" spans="1:11" x14ac:dyDescent="0.25">
      <c r="A169" s="138" t="s">
        <v>118</v>
      </c>
      <c r="B169" s="130" t="s">
        <v>99</v>
      </c>
      <c r="C169" s="58" t="s">
        <v>9</v>
      </c>
      <c r="D169" s="59">
        <f>D170+D171+D172+D173</f>
        <v>0</v>
      </c>
      <c r="E169" s="59">
        <f>E170+E171+E172+E173</f>
        <v>0</v>
      </c>
      <c r="F169" s="59">
        <f>F170+F171+F172+F173</f>
        <v>0</v>
      </c>
      <c r="G169" s="59">
        <f>G170+G171+G172+G173</f>
        <v>0</v>
      </c>
      <c r="H169" s="59">
        <f>H170+H171+H172+H173</f>
        <v>0</v>
      </c>
      <c r="I169" s="60">
        <v>0</v>
      </c>
      <c r="J169" s="60">
        <v>0</v>
      </c>
      <c r="K169" s="60">
        <v>0</v>
      </c>
    </row>
    <row r="170" spans="1:11" ht="31.5" x14ac:dyDescent="0.25">
      <c r="A170" s="139"/>
      <c r="B170" s="131"/>
      <c r="C170" s="58" t="s">
        <v>76</v>
      </c>
      <c r="D170" s="59">
        <v>0</v>
      </c>
      <c r="E170" s="59">
        <v>0</v>
      </c>
      <c r="F170" s="61">
        <f>227-227</f>
        <v>0</v>
      </c>
      <c r="G170" s="61">
        <f>227-227</f>
        <v>0</v>
      </c>
      <c r="H170" s="61">
        <f>227-227</f>
        <v>0</v>
      </c>
      <c r="I170" s="60">
        <v>0</v>
      </c>
      <c r="J170" s="60">
        <v>0</v>
      </c>
      <c r="K170" s="60">
        <v>0</v>
      </c>
    </row>
    <row r="171" spans="1:11" ht="47.25" x14ac:dyDescent="0.25">
      <c r="A171" s="139"/>
      <c r="B171" s="131"/>
      <c r="C171" s="58" t="s">
        <v>92</v>
      </c>
      <c r="D171" s="59">
        <v>0</v>
      </c>
      <c r="E171" s="59">
        <v>0</v>
      </c>
      <c r="F171" s="59">
        <v>0</v>
      </c>
      <c r="G171" s="59">
        <v>0</v>
      </c>
      <c r="H171" s="59">
        <v>0</v>
      </c>
      <c r="I171" s="60">
        <v>0</v>
      </c>
      <c r="J171" s="60">
        <v>0</v>
      </c>
      <c r="K171" s="60">
        <v>0</v>
      </c>
    </row>
    <row r="172" spans="1:11" ht="47.25" x14ac:dyDescent="0.25">
      <c r="A172" s="139"/>
      <c r="B172" s="131"/>
      <c r="C172" s="58" t="s">
        <v>78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60">
        <v>0</v>
      </c>
      <c r="J172" s="60">
        <v>0</v>
      </c>
      <c r="K172" s="60">
        <v>0</v>
      </c>
    </row>
    <row r="173" spans="1:11" ht="47.25" x14ac:dyDescent="0.25">
      <c r="A173" s="140"/>
      <c r="B173" s="132"/>
      <c r="C173" s="58" t="s">
        <v>79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60">
        <v>0</v>
      </c>
      <c r="J173" s="60">
        <v>0</v>
      </c>
      <c r="K173" s="60">
        <v>0</v>
      </c>
    </row>
    <row r="174" spans="1:11" x14ac:dyDescent="0.25">
      <c r="A174" s="138" t="s">
        <v>119</v>
      </c>
      <c r="B174" s="130" t="s">
        <v>99</v>
      </c>
      <c r="C174" s="58" t="s">
        <v>9</v>
      </c>
      <c r="D174" s="59">
        <f>D175+D176+D177+D178</f>
        <v>0</v>
      </c>
      <c r="E174" s="59">
        <f>E175+E176+E177+E178</f>
        <v>0</v>
      </c>
      <c r="F174" s="59">
        <f>F175+F176+F177+F178</f>
        <v>0</v>
      </c>
      <c r="G174" s="59">
        <f>G175+G176+G177+G178</f>
        <v>0</v>
      </c>
      <c r="H174" s="59">
        <f>H175+H176+H177+H178</f>
        <v>0</v>
      </c>
      <c r="I174" s="60">
        <v>0</v>
      </c>
      <c r="J174" s="60">
        <v>0</v>
      </c>
      <c r="K174" s="60">
        <v>0</v>
      </c>
    </row>
    <row r="175" spans="1:11" ht="31.5" x14ac:dyDescent="0.25">
      <c r="A175" s="139"/>
      <c r="B175" s="131"/>
      <c r="C175" s="58" t="s">
        <v>76</v>
      </c>
      <c r="D175" s="59">
        <v>0</v>
      </c>
      <c r="E175" s="59">
        <v>0</v>
      </c>
      <c r="F175" s="61">
        <f>280-280</f>
        <v>0</v>
      </c>
      <c r="G175" s="61">
        <f>280-280</f>
        <v>0</v>
      </c>
      <c r="H175" s="61">
        <f>280-280</f>
        <v>0</v>
      </c>
      <c r="I175" s="60">
        <v>0</v>
      </c>
      <c r="J175" s="60">
        <v>0</v>
      </c>
      <c r="K175" s="60">
        <v>0</v>
      </c>
    </row>
    <row r="176" spans="1:11" ht="47.25" x14ac:dyDescent="0.25">
      <c r="A176" s="139"/>
      <c r="B176" s="131"/>
      <c r="C176" s="58" t="s">
        <v>92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60">
        <v>0</v>
      </c>
      <c r="J176" s="60">
        <v>0</v>
      </c>
      <c r="K176" s="60">
        <v>0</v>
      </c>
    </row>
    <row r="177" spans="1:11" ht="47.25" x14ac:dyDescent="0.25">
      <c r="A177" s="139"/>
      <c r="B177" s="131"/>
      <c r="C177" s="58" t="s">
        <v>78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60">
        <v>0</v>
      </c>
      <c r="J177" s="60">
        <v>0</v>
      </c>
      <c r="K177" s="60">
        <v>0</v>
      </c>
    </row>
    <row r="178" spans="1:11" ht="47.25" x14ac:dyDescent="0.25">
      <c r="A178" s="140"/>
      <c r="B178" s="132"/>
      <c r="C178" s="58" t="s">
        <v>79</v>
      </c>
      <c r="D178" s="59">
        <v>0</v>
      </c>
      <c r="E178" s="59">
        <v>0</v>
      </c>
      <c r="F178" s="59">
        <v>0</v>
      </c>
      <c r="G178" s="59">
        <v>0</v>
      </c>
      <c r="H178" s="59">
        <v>0</v>
      </c>
      <c r="I178" s="60">
        <v>0</v>
      </c>
      <c r="J178" s="60">
        <v>0</v>
      </c>
      <c r="K178" s="60">
        <v>0</v>
      </c>
    </row>
    <row r="179" spans="1:11" x14ac:dyDescent="0.25">
      <c r="A179" s="138" t="s">
        <v>120</v>
      </c>
      <c r="B179" s="130" t="s">
        <v>121</v>
      </c>
      <c r="C179" s="58" t="s">
        <v>9</v>
      </c>
      <c r="D179" s="59">
        <f>D180+D181+D182+D183</f>
        <v>0</v>
      </c>
      <c r="E179" s="59">
        <f>E180+E181+E182+E183</f>
        <v>0</v>
      </c>
      <c r="F179" s="59">
        <f>F180+F181+F182+F183</f>
        <v>0</v>
      </c>
      <c r="G179" s="59">
        <f>G180+G181+G182+G183</f>
        <v>0</v>
      </c>
      <c r="H179" s="59">
        <f>H180+H181+H182+H183</f>
        <v>0</v>
      </c>
      <c r="I179" s="60">
        <v>0</v>
      </c>
      <c r="J179" s="60">
        <v>0</v>
      </c>
      <c r="K179" s="60">
        <v>0</v>
      </c>
    </row>
    <row r="180" spans="1:11" ht="31.5" x14ac:dyDescent="0.25">
      <c r="A180" s="139"/>
      <c r="B180" s="131"/>
      <c r="C180" s="58" t="s">
        <v>76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60">
        <v>0</v>
      </c>
      <c r="J180" s="60">
        <v>0</v>
      </c>
      <c r="K180" s="60">
        <v>0</v>
      </c>
    </row>
    <row r="181" spans="1:11" ht="47.25" x14ac:dyDescent="0.25">
      <c r="A181" s="139"/>
      <c r="B181" s="131"/>
      <c r="C181" s="58" t="s">
        <v>92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60">
        <v>0</v>
      </c>
      <c r="J181" s="60">
        <v>0</v>
      </c>
      <c r="K181" s="60">
        <v>0</v>
      </c>
    </row>
    <row r="182" spans="1:11" ht="47.25" x14ac:dyDescent="0.25">
      <c r="A182" s="139"/>
      <c r="B182" s="131"/>
      <c r="C182" s="58" t="s">
        <v>78</v>
      </c>
      <c r="D182" s="59">
        <v>0</v>
      </c>
      <c r="E182" s="59">
        <v>0</v>
      </c>
      <c r="F182" s="59">
        <v>0</v>
      </c>
      <c r="G182" s="59">
        <v>0</v>
      </c>
      <c r="H182" s="59">
        <v>0</v>
      </c>
      <c r="I182" s="60">
        <v>0</v>
      </c>
      <c r="J182" s="60">
        <v>0</v>
      </c>
      <c r="K182" s="60">
        <v>0</v>
      </c>
    </row>
    <row r="183" spans="1:11" ht="47.25" x14ac:dyDescent="0.25">
      <c r="A183" s="140"/>
      <c r="B183" s="132"/>
      <c r="C183" s="58" t="s">
        <v>79</v>
      </c>
      <c r="D183" s="59">
        <v>0</v>
      </c>
      <c r="E183" s="59">
        <v>0</v>
      </c>
      <c r="F183" s="59">
        <v>0</v>
      </c>
      <c r="G183" s="59">
        <v>0</v>
      </c>
      <c r="H183" s="59">
        <v>0</v>
      </c>
      <c r="I183" s="60">
        <v>0</v>
      </c>
      <c r="J183" s="60">
        <v>0</v>
      </c>
      <c r="K183" s="60">
        <v>0</v>
      </c>
    </row>
    <row r="184" spans="1:11" x14ac:dyDescent="0.25">
      <c r="A184" s="138" t="s">
        <v>122</v>
      </c>
      <c r="B184" s="130" t="s">
        <v>123</v>
      </c>
      <c r="C184" s="58" t="s">
        <v>9</v>
      </c>
      <c r="D184" s="59">
        <f>D185+D186+D187+D188</f>
        <v>10</v>
      </c>
      <c r="E184" s="59">
        <f>E185+E186+E187+E188</f>
        <v>0</v>
      </c>
      <c r="F184" s="59">
        <f>F185+F186+F187+F188</f>
        <v>0</v>
      </c>
      <c r="G184" s="59">
        <f>G185+G186+G187+G188</f>
        <v>0</v>
      </c>
      <c r="H184" s="59">
        <f>H185+H186+H187+H188</f>
        <v>0</v>
      </c>
      <c r="I184" s="60">
        <f t="shared" ref="I184:I200" si="41">H184/D184*100</f>
        <v>0</v>
      </c>
      <c r="J184" s="60">
        <v>0</v>
      </c>
      <c r="K184" s="60">
        <v>0</v>
      </c>
    </row>
    <row r="185" spans="1:11" ht="31.5" x14ac:dyDescent="0.25">
      <c r="A185" s="139"/>
      <c r="B185" s="131"/>
      <c r="C185" s="58" t="s">
        <v>76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60">
        <v>0</v>
      </c>
      <c r="J185" s="60">
        <v>0</v>
      </c>
      <c r="K185" s="60">
        <v>0</v>
      </c>
    </row>
    <row r="186" spans="1:11" ht="47.25" x14ac:dyDescent="0.25">
      <c r="A186" s="139"/>
      <c r="B186" s="131"/>
      <c r="C186" s="58" t="s">
        <v>92</v>
      </c>
      <c r="D186" s="59">
        <v>0</v>
      </c>
      <c r="E186" s="59">
        <v>0</v>
      </c>
      <c r="F186" s="59">
        <v>0</v>
      </c>
      <c r="G186" s="59">
        <v>0</v>
      </c>
      <c r="H186" s="59">
        <v>0</v>
      </c>
      <c r="I186" s="60">
        <v>0</v>
      </c>
      <c r="J186" s="60">
        <v>0</v>
      </c>
      <c r="K186" s="60">
        <v>0</v>
      </c>
    </row>
    <row r="187" spans="1:11" ht="47.25" x14ac:dyDescent="0.25">
      <c r="A187" s="139"/>
      <c r="B187" s="131"/>
      <c r="C187" s="58" t="s">
        <v>78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  <c r="I187" s="60">
        <v>0</v>
      </c>
      <c r="J187" s="60">
        <v>0</v>
      </c>
      <c r="K187" s="60">
        <v>0</v>
      </c>
    </row>
    <row r="188" spans="1:11" ht="47.25" x14ac:dyDescent="0.25">
      <c r="A188" s="140"/>
      <c r="B188" s="132"/>
      <c r="C188" s="58" t="s">
        <v>79</v>
      </c>
      <c r="D188" s="59">
        <v>10</v>
      </c>
      <c r="E188" s="59">
        <v>0</v>
      </c>
      <c r="F188" s="59">
        <v>0</v>
      </c>
      <c r="G188" s="59">
        <v>0</v>
      </c>
      <c r="H188" s="59">
        <v>0</v>
      </c>
      <c r="I188" s="60">
        <f t="shared" si="41"/>
        <v>0</v>
      </c>
      <c r="J188" s="60">
        <v>0</v>
      </c>
      <c r="K188" s="60">
        <v>0</v>
      </c>
    </row>
    <row r="189" spans="1:11" x14ac:dyDescent="0.25">
      <c r="A189" s="138" t="s">
        <v>124</v>
      </c>
      <c r="B189" s="130" t="s">
        <v>95</v>
      </c>
      <c r="C189" s="58" t="s">
        <v>9</v>
      </c>
      <c r="D189" s="59">
        <f>D190+D191+D192+D193</f>
        <v>0</v>
      </c>
      <c r="E189" s="59">
        <f>E190+E191+E192+E193</f>
        <v>0</v>
      </c>
      <c r="F189" s="59">
        <f>F190+F191+F192+F193</f>
        <v>0</v>
      </c>
      <c r="G189" s="59">
        <f>G190+G191+G192+G193</f>
        <v>0</v>
      </c>
      <c r="H189" s="59">
        <f>H190+H191+H192+H193</f>
        <v>0</v>
      </c>
      <c r="I189" s="60">
        <v>0</v>
      </c>
      <c r="J189" s="60">
        <v>0</v>
      </c>
      <c r="K189" s="60">
        <v>0</v>
      </c>
    </row>
    <row r="190" spans="1:11" ht="31.5" x14ac:dyDescent="0.25">
      <c r="A190" s="139"/>
      <c r="B190" s="131"/>
      <c r="C190" s="58" t="s">
        <v>76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60">
        <v>0</v>
      </c>
      <c r="J190" s="60">
        <v>0</v>
      </c>
      <c r="K190" s="60">
        <v>0</v>
      </c>
    </row>
    <row r="191" spans="1:11" ht="47.25" x14ac:dyDescent="0.25">
      <c r="A191" s="139"/>
      <c r="B191" s="131"/>
      <c r="C191" s="58" t="s">
        <v>92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60">
        <v>0</v>
      </c>
      <c r="J191" s="60">
        <v>0</v>
      </c>
      <c r="K191" s="60">
        <v>0</v>
      </c>
    </row>
    <row r="192" spans="1:11" ht="47.25" x14ac:dyDescent="0.25">
      <c r="A192" s="139"/>
      <c r="B192" s="131"/>
      <c r="C192" s="58" t="s">
        <v>78</v>
      </c>
      <c r="D192" s="59">
        <v>0</v>
      </c>
      <c r="E192" s="59">
        <v>0</v>
      </c>
      <c r="F192" s="59">
        <v>0</v>
      </c>
      <c r="G192" s="59">
        <v>0</v>
      </c>
      <c r="H192" s="59">
        <v>0</v>
      </c>
      <c r="I192" s="60">
        <v>0</v>
      </c>
      <c r="J192" s="60">
        <v>0</v>
      </c>
      <c r="K192" s="60">
        <v>0</v>
      </c>
    </row>
    <row r="193" spans="1:11" ht="47.25" x14ac:dyDescent="0.25">
      <c r="A193" s="140"/>
      <c r="B193" s="132"/>
      <c r="C193" s="58" t="s">
        <v>79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60">
        <v>0</v>
      </c>
      <c r="J193" s="60">
        <v>0</v>
      </c>
      <c r="K193" s="60">
        <v>0</v>
      </c>
    </row>
    <row r="194" spans="1:11" x14ac:dyDescent="0.25">
      <c r="A194" s="138" t="s">
        <v>125</v>
      </c>
      <c r="B194" s="130" t="s">
        <v>95</v>
      </c>
      <c r="C194" s="58" t="s">
        <v>9</v>
      </c>
      <c r="D194" s="59">
        <f>D195+D196+D197+D198</f>
        <v>0</v>
      </c>
      <c r="E194" s="59">
        <f>E195+E196+E197+E198</f>
        <v>0</v>
      </c>
      <c r="F194" s="59">
        <f>F195+F196+F197+F198</f>
        <v>0</v>
      </c>
      <c r="G194" s="59">
        <f>G195+G196+G197+G198</f>
        <v>0</v>
      </c>
      <c r="H194" s="59">
        <f>H195+H196+H197+H198</f>
        <v>0</v>
      </c>
      <c r="I194" s="60">
        <v>0</v>
      </c>
      <c r="J194" s="60">
        <v>0</v>
      </c>
      <c r="K194" s="60">
        <v>0</v>
      </c>
    </row>
    <row r="195" spans="1:11" ht="31.5" x14ac:dyDescent="0.25">
      <c r="A195" s="139"/>
      <c r="B195" s="131"/>
      <c r="C195" s="58" t="s">
        <v>76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60">
        <v>0</v>
      </c>
      <c r="J195" s="60">
        <v>0</v>
      </c>
      <c r="K195" s="60">
        <v>0</v>
      </c>
    </row>
    <row r="196" spans="1:11" ht="47.25" x14ac:dyDescent="0.25">
      <c r="A196" s="139"/>
      <c r="B196" s="131"/>
      <c r="C196" s="58" t="s">
        <v>92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60">
        <v>0</v>
      </c>
      <c r="J196" s="60">
        <v>0</v>
      </c>
      <c r="K196" s="60">
        <v>0</v>
      </c>
    </row>
    <row r="197" spans="1:11" ht="47.25" x14ac:dyDescent="0.25">
      <c r="A197" s="139"/>
      <c r="B197" s="131"/>
      <c r="C197" s="58" t="s">
        <v>78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60">
        <v>0</v>
      </c>
      <c r="J197" s="60">
        <v>0</v>
      </c>
      <c r="K197" s="60">
        <v>0</v>
      </c>
    </row>
    <row r="198" spans="1:11" ht="47.25" x14ac:dyDescent="0.25">
      <c r="A198" s="140"/>
      <c r="B198" s="132"/>
      <c r="C198" s="58" t="s">
        <v>79</v>
      </c>
      <c r="D198" s="59">
        <v>0</v>
      </c>
      <c r="E198" s="59">
        <v>0</v>
      </c>
      <c r="F198" s="59">
        <v>0</v>
      </c>
      <c r="G198" s="59">
        <v>0</v>
      </c>
      <c r="H198" s="59">
        <v>0</v>
      </c>
      <c r="I198" s="60">
        <v>0</v>
      </c>
      <c r="J198" s="60">
        <v>0</v>
      </c>
      <c r="K198" s="60">
        <v>0</v>
      </c>
    </row>
    <row r="199" spans="1:11" x14ac:dyDescent="0.25">
      <c r="A199" s="130" t="s">
        <v>126</v>
      </c>
      <c r="B199" s="133" t="s">
        <v>127</v>
      </c>
      <c r="C199" s="58" t="s">
        <v>9</v>
      </c>
      <c r="D199" s="59">
        <f>D200+D201+D202+D203</f>
        <v>122</v>
      </c>
      <c r="E199" s="59">
        <f>E200+E201+E202+E203</f>
        <v>122</v>
      </c>
      <c r="F199" s="59">
        <f>F200+F201+F202+F203</f>
        <v>112.5</v>
      </c>
      <c r="G199" s="59">
        <f>G200+G201+G202+G203</f>
        <v>112.5</v>
      </c>
      <c r="H199" s="59">
        <f>H200+H201+H202+H203</f>
        <v>112.5</v>
      </c>
      <c r="I199" s="60">
        <f t="shared" si="41"/>
        <v>92.213114754098356</v>
      </c>
      <c r="J199" s="60">
        <f t="shared" ref="J199:J200" si="42">G199/E199*100</f>
        <v>92.213114754098356</v>
      </c>
      <c r="K199" s="60">
        <f t="shared" ref="K199:K200" si="43">G199/F199*100</f>
        <v>100</v>
      </c>
    </row>
    <row r="200" spans="1:11" ht="31.5" x14ac:dyDescent="0.25">
      <c r="A200" s="131"/>
      <c r="B200" s="133"/>
      <c r="C200" s="58" t="s">
        <v>76</v>
      </c>
      <c r="D200" s="59">
        <f>D206+D211+D216+D221</f>
        <v>122</v>
      </c>
      <c r="E200" s="59">
        <f>E206+E211+E216+E221</f>
        <v>122</v>
      </c>
      <c r="F200" s="59">
        <f>F206+F211+F216+F221</f>
        <v>112.5</v>
      </c>
      <c r="G200" s="59">
        <f>G206+G211+G216+G221</f>
        <v>112.5</v>
      </c>
      <c r="H200" s="59">
        <f>H206+H211+H216+H221</f>
        <v>112.5</v>
      </c>
      <c r="I200" s="60">
        <f t="shared" si="41"/>
        <v>92.213114754098356</v>
      </c>
      <c r="J200" s="60">
        <f t="shared" si="42"/>
        <v>92.213114754098356</v>
      </c>
      <c r="K200" s="60">
        <f t="shared" si="43"/>
        <v>100</v>
      </c>
    </row>
    <row r="201" spans="1:11" ht="47.25" x14ac:dyDescent="0.25">
      <c r="A201" s="131"/>
      <c r="B201" s="133"/>
      <c r="C201" s="58" t="s">
        <v>92</v>
      </c>
      <c r="D201" s="59">
        <f t="shared" ref="D201:H203" si="44">D207+D212+D217+D222</f>
        <v>0</v>
      </c>
      <c r="E201" s="59">
        <f t="shared" si="44"/>
        <v>0</v>
      </c>
      <c r="F201" s="59">
        <f t="shared" si="44"/>
        <v>0</v>
      </c>
      <c r="G201" s="59">
        <f t="shared" si="44"/>
        <v>0</v>
      </c>
      <c r="H201" s="59">
        <f t="shared" si="44"/>
        <v>0</v>
      </c>
      <c r="I201" s="60">
        <v>0</v>
      </c>
      <c r="J201" s="60">
        <v>0</v>
      </c>
      <c r="K201" s="60">
        <v>0</v>
      </c>
    </row>
    <row r="202" spans="1:11" ht="47.25" x14ac:dyDescent="0.25">
      <c r="A202" s="131"/>
      <c r="B202" s="133"/>
      <c r="C202" s="58" t="s">
        <v>128</v>
      </c>
      <c r="D202" s="59">
        <f t="shared" si="44"/>
        <v>0</v>
      </c>
      <c r="E202" s="59">
        <f t="shared" si="44"/>
        <v>0</v>
      </c>
      <c r="F202" s="59">
        <f t="shared" si="44"/>
        <v>0</v>
      </c>
      <c r="G202" s="59">
        <f t="shared" si="44"/>
        <v>0</v>
      </c>
      <c r="H202" s="59">
        <f t="shared" si="44"/>
        <v>0</v>
      </c>
      <c r="I202" s="60">
        <v>0</v>
      </c>
      <c r="J202" s="60">
        <v>0</v>
      </c>
      <c r="K202" s="60">
        <v>0</v>
      </c>
    </row>
    <row r="203" spans="1:11" ht="47.25" x14ac:dyDescent="0.25">
      <c r="A203" s="131"/>
      <c r="B203" s="133"/>
      <c r="C203" s="58" t="s">
        <v>79</v>
      </c>
      <c r="D203" s="59">
        <f t="shared" si="44"/>
        <v>0</v>
      </c>
      <c r="E203" s="59">
        <f t="shared" si="44"/>
        <v>0</v>
      </c>
      <c r="F203" s="59">
        <f t="shared" si="44"/>
        <v>0</v>
      </c>
      <c r="G203" s="59">
        <f t="shared" si="44"/>
        <v>0</v>
      </c>
      <c r="H203" s="59">
        <f t="shared" si="44"/>
        <v>0</v>
      </c>
      <c r="I203" s="60">
        <v>0</v>
      </c>
      <c r="J203" s="60">
        <v>0</v>
      </c>
      <c r="K203" s="60">
        <v>0</v>
      </c>
    </row>
    <row r="204" spans="1:11" x14ac:dyDescent="0.25">
      <c r="A204" s="131"/>
      <c r="B204" s="134" t="s">
        <v>80</v>
      </c>
      <c r="C204" s="135"/>
      <c r="D204" s="135"/>
      <c r="E204" s="135"/>
      <c r="F204" s="135"/>
      <c r="G204" s="135"/>
      <c r="H204" s="135"/>
      <c r="I204" s="135"/>
      <c r="J204" s="135"/>
      <c r="K204" s="136"/>
    </row>
    <row r="205" spans="1:11" x14ac:dyDescent="0.25">
      <c r="A205" s="131"/>
      <c r="B205" s="137" t="s">
        <v>129</v>
      </c>
      <c r="C205" s="58" t="s">
        <v>9</v>
      </c>
      <c r="D205" s="59">
        <f>D206+D207+D208+D209</f>
        <v>27</v>
      </c>
      <c r="E205" s="59">
        <f>E206+E207+E208+E209</f>
        <v>27</v>
      </c>
      <c r="F205" s="59">
        <f>F206+F207+F208+F209</f>
        <v>27</v>
      </c>
      <c r="G205" s="59">
        <f>G206+G207+G208+G209</f>
        <v>27</v>
      </c>
      <c r="H205" s="59">
        <f>H206+H207+H208+H209</f>
        <v>27</v>
      </c>
      <c r="I205" s="60">
        <f>H205/D205*100</f>
        <v>100</v>
      </c>
      <c r="J205" s="60">
        <f>G205/E205*100</f>
        <v>100</v>
      </c>
      <c r="K205" s="60">
        <f>G205/F205*100</f>
        <v>100</v>
      </c>
    </row>
    <row r="206" spans="1:11" ht="31.5" x14ac:dyDescent="0.25">
      <c r="A206" s="131"/>
      <c r="B206" s="137"/>
      <c r="C206" s="58" t="s">
        <v>76</v>
      </c>
      <c r="D206" s="59">
        <f>D241+D246</f>
        <v>27</v>
      </c>
      <c r="E206" s="59">
        <f>E241+E246</f>
        <v>27</v>
      </c>
      <c r="F206" s="59">
        <f>F241+F246</f>
        <v>27</v>
      </c>
      <c r="G206" s="59">
        <f>G241+G246</f>
        <v>27</v>
      </c>
      <c r="H206" s="59">
        <f>H241+H246</f>
        <v>27</v>
      </c>
      <c r="I206" s="60">
        <f t="shared" ref="I206:I251" si="45">H206/D206*100</f>
        <v>100</v>
      </c>
      <c r="J206" s="60">
        <f t="shared" ref="J206:J251" si="46">G206/E206*100</f>
        <v>100</v>
      </c>
      <c r="K206" s="60">
        <f t="shared" ref="K206:K251" si="47">G206/F206*100</f>
        <v>100</v>
      </c>
    </row>
    <row r="207" spans="1:11" ht="47.25" x14ac:dyDescent="0.25">
      <c r="A207" s="131"/>
      <c r="B207" s="137"/>
      <c r="C207" s="58" t="s">
        <v>92</v>
      </c>
      <c r="D207" s="59">
        <f t="shared" ref="D207:H209" si="48">D242+D247</f>
        <v>0</v>
      </c>
      <c r="E207" s="59">
        <f t="shared" si="48"/>
        <v>0</v>
      </c>
      <c r="F207" s="59">
        <f t="shared" si="48"/>
        <v>0</v>
      </c>
      <c r="G207" s="59">
        <f t="shared" si="48"/>
        <v>0</v>
      </c>
      <c r="H207" s="59">
        <f t="shared" si="48"/>
        <v>0</v>
      </c>
      <c r="I207" s="60">
        <v>0</v>
      </c>
      <c r="J207" s="60">
        <v>0</v>
      </c>
      <c r="K207" s="60">
        <v>0</v>
      </c>
    </row>
    <row r="208" spans="1:11" ht="47.25" x14ac:dyDescent="0.25">
      <c r="A208" s="131"/>
      <c r="B208" s="137"/>
      <c r="C208" s="58" t="s">
        <v>78</v>
      </c>
      <c r="D208" s="59">
        <f t="shared" si="48"/>
        <v>0</v>
      </c>
      <c r="E208" s="59">
        <f t="shared" si="48"/>
        <v>0</v>
      </c>
      <c r="F208" s="59">
        <f t="shared" si="48"/>
        <v>0</v>
      </c>
      <c r="G208" s="59">
        <f t="shared" si="48"/>
        <v>0</v>
      </c>
      <c r="H208" s="59">
        <f t="shared" si="48"/>
        <v>0</v>
      </c>
      <c r="I208" s="60">
        <v>0</v>
      </c>
      <c r="J208" s="60">
        <v>0</v>
      </c>
      <c r="K208" s="60">
        <v>0</v>
      </c>
    </row>
    <row r="209" spans="1:11" ht="47.25" x14ac:dyDescent="0.25">
      <c r="A209" s="131"/>
      <c r="B209" s="137"/>
      <c r="C209" s="58" t="s">
        <v>79</v>
      </c>
      <c r="D209" s="59">
        <f t="shared" si="48"/>
        <v>0</v>
      </c>
      <c r="E209" s="59">
        <f t="shared" si="48"/>
        <v>0</v>
      </c>
      <c r="F209" s="59">
        <f t="shared" si="48"/>
        <v>0</v>
      </c>
      <c r="G209" s="59">
        <f t="shared" si="48"/>
        <v>0</v>
      </c>
      <c r="H209" s="59">
        <f t="shared" si="48"/>
        <v>0</v>
      </c>
      <c r="I209" s="60">
        <v>0</v>
      </c>
      <c r="J209" s="60">
        <v>0</v>
      </c>
      <c r="K209" s="60">
        <v>0</v>
      </c>
    </row>
    <row r="210" spans="1:11" x14ac:dyDescent="0.25">
      <c r="A210" s="131"/>
      <c r="B210" s="137" t="s">
        <v>82</v>
      </c>
      <c r="C210" s="58" t="s">
        <v>9</v>
      </c>
      <c r="D210" s="59">
        <f>D211+D212+D213+D214</f>
        <v>95</v>
      </c>
      <c r="E210" s="59">
        <f>E211+E212+E213+E214</f>
        <v>95</v>
      </c>
      <c r="F210" s="59">
        <f>F211+F212+F213+F214</f>
        <v>85.5</v>
      </c>
      <c r="G210" s="59">
        <f>G211+G212+G213+G214</f>
        <v>85.5</v>
      </c>
      <c r="H210" s="59">
        <f>H211+H212+H213+H214</f>
        <v>85.5</v>
      </c>
      <c r="I210" s="60">
        <f t="shared" si="45"/>
        <v>90</v>
      </c>
      <c r="J210" s="60">
        <f t="shared" si="46"/>
        <v>90</v>
      </c>
      <c r="K210" s="60">
        <f t="shared" si="47"/>
        <v>100</v>
      </c>
    </row>
    <row r="211" spans="1:11" ht="31.5" x14ac:dyDescent="0.25">
      <c r="A211" s="131"/>
      <c r="B211" s="137"/>
      <c r="C211" s="58" t="s">
        <v>76</v>
      </c>
      <c r="D211" s="59">
        <f>D226+D251+D256+D281</f>
        <v>95</v>
      </c>
      <c r="E211" s="59">
        <f>E226+E251+E256+E281</f>
        <v>95</v>
      </c>
      <c r="F211" s="59">
        <f>F226+F251+F256+F281</f>
        <v>85.5</v>
      </c>
      <c r="G211" s="59">
        <f>G226+G251+G256+G281</f>
        <v>85.5</v>
      </c>
      <c r="H211" s="59">
        <f>H226+H251+H256+H281</f>
        <v>85.5</v>
      </c>
      <c r="I211" s="60">
        <f t="shared" si="45"/>
        <v>90</v>
      </c>
      <c r="J211" s="60">
        <f t="shared" si="46"/>
        <v>90</v>
      </c>
      <c r="K211" s="60">
        <f t="shared" si="47"/>
        <v>100</v>
      </c>
    </row>
    <row r="212" spans="1:11" ht="47.25" x14ac:dyDescent="0.25">
      <c r="A212" s="131"/>
      <c r="B212" s="137"/>
      <c r="C212" s="58" t="s">
        <v>92</v>
      </c>
      <c r="D212" s="59">
        <f t="shared" ref="D212:H214" si="49">D227+D252+D257+D282</f>
        <v>0</v>
      </c>
      <c r="E212" s="59">
        <f t="shared" si="49"/>
        <v>0</v>
      </c>
      <c r="F212" s="59">
        <f t="shared" si="49"/>
        <v>0</v>
      </c>
      <c r="G212" s="59">
        <f t="shared" si="49"/>
        <v>0</v>
      </c>
      <c r="H212" s="59">
        <f t="shared" si="49"/>
        <v>0</v>
      </c>
      <c r="I212" s="60">
        <v>0</v>
      </c>
      <c r="J212" s="60">
        <v>0</v>
      </c>
      <c r="K212" s="60">
        <v>0</v>
      </c>
    </row>
    <row r="213" spans="1:11" ht="47.25" x14ac:dyDescent="0.25">
      <c r="A213" s="131"/>
      <c r="B213" s="137"/>
      <c r="C213" s="58" t="s">
        <v>78</v>
      </c>
      <c r="D213" s="59">
        <f t="shared" si="49"/>
        <v>0</v>
      </c>
      <c r="E213" s="59">
        <f t="shared" si="49"/>
        <v>0</v>
      </c>
      <c r="F213" s="59">
        <f t="shared" si="49"/>
        <v>0</v>
      </c>
      <c r="G213" s="59">
        <f t="shared" si="49"/>
        <v>0</v>
      </c>
      <c r="H213" s="59">
        <f t="shared" si="49"/>
        <v>0</v>
      </c>
      <c r="I213" s="60">
        <v>0</v>
      </c>
      <c r="J213" s="60">
        <v>0</v>
      </c>
      <c r="K213" s="60">
        <v>0</v>
      </c>
    </row>
    <row r="214" spans="1:11" ht="47.25" x14ac:dyDescent="0.25">
      <c r="A214" s="131"/>
      <c r="B214" s="137"/>
      <c r="C214" s="58" t="s">
        <v>79</v>
      </c>
      <c r="D214" s="59">
        <f t="shared" si="49"/>
        <v>0</v>
      </c>
      <c r="E214" s="59">
        <f t="shared" si="49"/>
        <v>0</v>
      </c>
      <c r="F214" s="59">
        <f t="shared" si="49"/>
        <v>0</v>
      </c>
      <c r="G214" s="59">
        <f t="shared" si="49"/>
        <v>0</v>
      </c>
      <c r="H214" s="59">
        <f t="shared" si="49"/>
        <v>0</v>
      </c>
      <c r="I214" s="60">
        <v>0</v>
      </c>
      <c r="J214" s="60">
        <v>0</v>
      </c>
      <c r="K214" s="60">
        <v>0</v>
      </c>
    </row>
    <row r="215" spans="1:11" x14ac:dyDescent="0.25">
      <c r="A215" s="131"/>
      <c r="B215" s="133" t="s">
        <v>99</v>
      </c>
      <c r="C215" s="58" t="s">
        <v>9</v>
      </c>
      <c r="D215" s="59">
        <f>D216+D217+D218+D219</f>
        <v>0</v>
      </c>
      <c r="E215" s="59">
        <f>E216+E217+E218+E219</f>
        <v>0</v>
      </c>
      <c r="F215" s="59">
        <f>F216+F217+F218+F219</f>
        <v>0</v>
      </c>
      <c r="G215" s="59">
        <f>G216+G217+G218+G219</f>
        <v>0</v>
      </c>
      <c r="H215" s="59">
        <f>H216+H217+H218+H219</f>
        <v>0</v>
      </c>
      <c r="I215" s="60">
        <v>0</v>
      </c>
      <c r="J215" s="60">
        <v>0</v>
      </c>
      <c r="K215" s="60">
        <v>0</v>
      </c>
    </row>
    <row r="216" spans="1:11" ht="31.5" x14ac:dyDescent="0.25">
      <c r="A216" s="131"/>
      <c r="B216" s="133"/>
      <c r="C216" s="58" t="s">
        <v>76</v>
      </c>
      <c r="D216" s="59">
        <f>D266+D271+D276</f>
        <v>0</v>
      </c>
      <c r="E216" s="59">
        <f>E266+E271+E276</f>
        <v>0</v>
      </c>
      <c r="F216" s="59">
        <f>F266+F271+F276</f>
        <v>0</v>
      </c>
      <c r="G216" s="59">
        <f>G266+G271+G276</f>
        <v>0</v>
      </c>
      <c r="H216" s="59">
        <f>H266+H271+H276</f>
        <v>0</v>
      </c>
      <c r="I216" s="60">
        <v>0</v>
      </c>
      <c r="J216" s="60">
        <v>0</v>
      </c>
      <c r="K216" s="60">
        <v>0</v>
      </c>
    </row>
    <row r="217" spans="1:11" ht="47.25" x14ac:dyDescent="0.25">
      <c r="A217" s="131"/>
      <c r="B217" s="133"/>
      <c r="C217" s="58" t="s">
        <v>92</v>
      </c>
      <c r="D217" s="59">
        <f t="shared" ref="D217:H219" si="50">D267+D272+D277</f>
        <v>0</v>
      </c>
      <c r="E217" s="59">
        <f t="shared" si="50"/>
        <v>0</v>
      </c>
      <c r="F217" s="59">
        <f t="shared" si="50"/>
        <v>0</v>
      </c>
      <c r="G217" s="59">
        <f t="shared" si="50"/>
        <v>0</v>
      </c>
      <c r="H217" s="59">
        <f t="shared" si="50"/>
        <v>0</v>
      </c>
      <c r="I217" s="60">
        <v>0</v>
      </c>
      <c r="J217" s="60">
        <v>0</v>
      </c>
      <c r="K217" s="60">
        <v>0</v>
      </c>
    </row>
    <row r="218" spans="1:11" ht="47.25" x14ac:dyDescent="0.25">
      <c r="A218" s="131"/>
      <c r="B218" s="133"/>
      <c r="C218" s="58" t="s">
        <v>78</v>
      </c>
      <c r="D218" s="59">
        <f t="shared" si="50"/>
        <v>0</v>
      </c>
      <c r="E218" s="59">
        <f t="shared" si="50"/>
        <v>0</v>
      </c>
      <c r="F218" s="59">
        <f t="shared" si="50"/>
        <v>0</v>
      </c>
      <c r="G218" s="59">
        <f t="shared" si="50"/>
        <v>0</v>
      </c>
      <c r="H218" s="59">
        <f t="shared" si="50"/>
        <v>0</v>
      </c>
      <c r="I218" s="60">
        <v>0</v>
      </c>
      <c r="J218" s="60">
        <v>0</v>
      </c>
      <c r="K218" s="60">
        <v>0</v>
      </c>
    </row>
    <row r="219" spans="1:11" ht="47.25" x14ac:dyDescent="0.25">
      <c r="A219" s="131"/>
      <c r="B219" s="133"/>
      <c r="C219" s="58" t="s">
        <v>79</v>
      </c>
      <c r="D219" s="59">
        <f t="shared" si="50"/>
        <v>0</v>
      </c>
      <c r="E219" s="59">
        <f t="shared" si="50"/>
        <v>0</v>
      </c>
      <c r="F219" s="59">
        <f t="shared" si="50"/>
        <v>0</v>
      </c>
      <c r="G219" s="59">
        <f t="shared" si="50"/>
        <v>0</v>
      </c>
      <c r="H219" s="59">
        <f t="shared" si="50"/>
        <v>0</v>
      </c>
      <c r="I219" s="60">
        <v>0</v>
      </c>
      <c r="J219" s="60">
        <v>0</v>
      </c>
      <c r="K219" s="60">
        <v>0</v>
      </c>
    </row>
    <row r="220" spans="1:11" x14ac:dyDescent="0.25">
      <c r="A220" s="131"/>
      <c r="B220" s="130" t="s">
        <v>95</v>
      </c>
      <c r="C220" s="58" t="s">
        <v>9</v>
      </c>
      <c r="D220" s="59">
        <f>D221+D222+D223+D224</f>
        <v>0</v>
      </c>
      <c r="E220" s="59">
        <f>E221+E222+E223+E224</f>
        <v>0</v>
      </c>
      <c r="F220" s="59">
        <f>F221+F222+F223+F224</f>
        <v>0</v>
      </c>
      <c r="G220" s="59">
        <f>G221+G222+G223+G224</f>
        <v>0</v>
      </c>
      <c r="H220" s="59">
        <f>H221+H222+H223+H224</f>
        <v>0</v>
      </c>
      <c r="I220" s="60">
        <v>0</v>
      </c>
      <c r="J220" s="60">
        <v>0</v>
      </c>
      <c r="K220" s="60">
        <v>0</v>
      </c>
    </row>
    <row r="221" spans="1:11" ht="31.5" x14ac:dyDescent="0.25">
      <c r="A221" s="131"/>
      <c r="B221" s="131"/>
      <c r="C221" s="58" t="s">
        <v>76</v>
      </c>
      <c r="D221" s="59">
        <f>D261</f>
        <v>0</v>
      </c>
      <c r="E221" s="59">
        <f>E261</f>
        <v>0</v>
      </c>
      <c r="F221" s="59">
        <f>F261</f>
        <v>0</v>
      </c>
      <c r="G221" s="59">
        <f>G261</f>
        <v>0</v>
      </c>
      <c r="H221" s="59">
        <f>H261</f>
        <v>0</v>
      </c>
      <c r="I221" s="60">
        <v>0</v>
      </c>
      <c r="J221" s="60">
        <v>0</v>
      </c>
      <c r="K221" s="60">
        <v>0</v>
      </c>
    </row>
    <row r="222" spans="1:11" ht="47.25" x14ac:dyDescent="0.25">
      <c r="A222" s="131"/>
      <c r="B222" s="131"/>
      <c r="C222" s="58" t="s">
        <v>92</v>
      </c>
      <c r="D222" s="59">
        <f t="shared" ref="D222:H224" si="51">D262</f>
        <v>0</v>
      </c>
      <c r="E222" s="59">
        <f t="shared" si="51"/>
        <v>0</v>
      </c>
      <c r="F222" s="59">
        <f t="shared" si="51"/>
        <v>0</v>
      </c>
      <c r="G222" s="59">
        <f t="shared" si="51"/>
        <v>0</v>
      </c>
      <c r="H222" s="59">
        <f t="shared" si="51"/>
        <v>0</v>
      </c>
      <c r="I222" s="60">
        <v>0</v>
      </c>
      <c r="J222" s="60">
        <v>0</v>
      </c>
      <c r="K222" s="60">
        <v>0</v>
      </c>
    </row>
    <row r="223" spans="1:11" ht="47.25" x14ac:dyDescent="0.25">
      <c r="A223" s="131"/>
      <c r="B223" s="131"/>
      <c r="C223" s="58" t="s">
        <v>78</v>
      </c>
      <c r="D223" s="59">
        <f t="shared" si="51"/>
        <v>0</v>
      </c>
      <c r="E223" s="59">
        <f t="shared" si="51"/>
        <v>0</v>
      </c>
      <c r="F223" s="59">
        <f t="shared" si="51"/>
        <v>0</v>
      </c>
      <c r="G223" s="59">
        <f t="shared" si="51"/>
        <v>0</v>
      </c>
      <c r="H223" s="59">
        <f t="shared" si="51"/>
        <v>0</v>
      </c>
      <c r="I223" s="60">
        <v>0</v>
      </c>
      <c r="J223" s="60">
        <v>0</v>
      </c>
      <c r="K223" s="60">
        <v>0</v>
      </c>
    </row>
    <row r="224" spans="1:11" ht="47.25" x14ac:dyDescent="0.25">
      <c r="A224" s="132"/>
      <c r="B224" s="132"/>
      <c r="C224" s="58" t="s">
        <v>79</v>
      </c>
      <c r="D224" s="59">
        <f t="shared" si="51"/>
        <v>0</v>
      </c>
      <c r="E224" s="59">
        <f t="shared" si="51"/>
        <v>0</v>
      </c>
      <c r="F224" s="59">
        <f t="shared" si="51"/>
        <v>0</v>
      </c>
      <c r="G224" s="59">
        <f t="shared" si="51"/>
        <v>0</v>
      </c>
      <c r="H224" s="59">
        <f t="shared" si="51"/>
        <v>0</v>
      </c>
      <c r="I224" s="60">
        <v>0</v>
      </c>
      <c r="J224" s="60">
        <v>0</v>
      </c>
      <c r="K224" s="60">
        <v>0</v>
      </c>
    </row>
    <row r="225" spans="1:11" x14ac:dyDescent="0.25">
      <c r="A225" s="130" t="s">
        <v>130</v>
      </c>
      <c r="B225" s="130" t="s">
        <v>91</v>
      </c>
      <c r="C225" s="58" t="s">
        <v>9</v>
      </c>
      <c r="D225" s="59">
        <f>D226+D227+D228+D229</f>
        <v>0</v>
      </c>
      <c r="E225" s="59">
        <f>E226+E227+E228+E229</f>
        <v>0</v>
      </c>
      <c r="F225" s="59">
        <f>F226+F227+F228+F229</f>
        <v>0</v>
      </c>
      <c r="G225" s="59">
        <f>G226+G227+G228+G229</f>
        <v>0</v>
      </c>
      <c r="H225" s="59">
        <f>H226+H227+H228+H229</f>
        <v>0</v>
      </c>
      <c r="I225" s="60">
        <v>0</v>
      </c>
      <c r="J225" s="60">
        <v>0</v>
      </c>
      <c r="K225" s="60">
        <v>0</v>
      </c>
    </row>
    <row r="226" spans="1:11" ht="31.5" x14ac:dyDescent="0.25">
      <c r="A226" s="131"/>
      <c r="B226" s="131"/>
      <c r="C226" s="58" t="s">
        <v>76</v>
      </c>
      <c r="D226" s="59">
        <f>15-15</f>
        <v>0</v>
      </c>
      <c r="E226" s="59">
        <f>15-15</f>
        <v>0</v>
      </c>
      <c r="F226" s="59">
        <v>0</v>
      </c>
      <c r="G226" s="59">
        <v>0</v>
      </c>
      <c r="H226" s="59">
        <v>0</v>
      </c>
      <c r="I226" s="60">
        <v>0</v>
      </c>
      <c r="J226" s="60">
        <v>0</v>
      </c>
      <c r="K226" s="60">
        <v>0</v>
      </c>
    </row>
    <row r="227" spans="1:11" ht="47.25" x14ac:dyDescent="0.25">
      <c r="A227" s="131"/>
      <c r="B227" s="131"/>
      <c r="C227" s="58" t="s">
        <v>92</v>
      </c>
      <c r="D227" s="59">
        <v>0</v>
      </c>
      <c r="E227" s="59">
        <v>0</v>
      </c>
      <c r="F227" s="59">
        <v>0</v>
      </c>
      <c r="G227" s="59">
        <v>0</v>
      </c>
      <c r="H227" s="59">
        <v>0</v>
      </c>
      <c r="I227" s="60">
        <v>0</v>
      </c>
      <c r="J227" s="60">
        <v>0</v>
      </c>
      <c r="K227" s="60">
        <v>0</v>
      </c>
    </row>
    <row r="228" spans="1:11" ht="47.25" x14ac:dyDescent="0.25">
      <c r="A228" s="131"/>
      <c r="B228" s="131"/>
      <c r="C228" s="58" t="s">
        <v>78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60">
        <v>0</v>
      </c>
      <c r="J228" s="60">
        <v>0</v>
      </c>
      <c r="K228" s="60">
        <v>0</v>
      </c>
    </row>
    <row r="229" spans="1:11" ht="47.25" x14ac:dyDescent="0.25">
      <c r="A229" s="132"/>
      <c r="B229" s="132"/>
      <c r="C229" s="58" t="s">
        <v>79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60">
        <v>0</v>
      </c>
      <c r="J229" s="60">
        <v>0</v>
      </c>
      <c r="K229" s="60">
        <v>0</v>
      </c>
    </row>
    <row r="230" spans="1:11" x14ac:dyDescent="0.25">
      <c r="A230" s="130" t="s">
        <v>131</v>
      </c>
      <c r="B230" s="130" t="s">
        <v>132</v>
      </c>
      <c r="C230" s="58" t="s">
        <v>9</v>
      </c>
      <c r="D230" s="59">
        <f>D231+D232+D233+D234</f>
        <v>0</v>
      </c>
      <c r="E230" s="59">
        <f>E231+E232+E233+E234</f>
        <v>0</v>
      </c>
      <c r="F230" s="59">
        <f>F231+F232+F233+F234</f>
        <v>0</v>
      </c>
      <c r="G230" s="59">
        <f>G231+G232+G233+G234</f>
        <v>0</v>
      </c>
      <c r="H230" s="59">
        <f>H231+H232+H233+H234</f>
        <v>0</v>
      </c>
      <c r="I230" s="60">
        <v>0</v>
      </c>
      <c r="J230" s="60">
        <v>0</v>
      </c>
      <c r="K230" s="60">
        <v>0</v>
      </c>
    </row>
    <row r="231" spans="1:11" ht="31.5" x14ac:dyDescent="0.25">
      <c r="A231" s="131"/>
      <c r="B231" s="131"/>
      <c r="C231" s="58" t="s">
        <v>76</v>
      </c>
      <c r="D231" s="59">
        <v>0</v>
      </c>
      <c r="E231" s="59">
        <v>0</v>
      </c>
      <c r="F231" s="59">
        <v>0</v>
      </c>
      <c r="G231" s="59">
        <v>0</v>
      </c>
      <c r="H231" s="59">
        <v>0</v>
      </c>
      <c r="I231" s="60">
        <v>0</v>
      </c>
      <c r="J231" s="60">
        <v>0</v>
      </c>
      <c r="K231" s="60">
        <v>0</v>
      </c>
    </row>
    <row r="232" spans="1:11" ht="47.25" x14ac:dyDescent="0.25">
      <c r="A232" s="131"/>
      <c r="B232" s="131"/>
      <c r="C232" s="58" t="s">
        <v>92</v>
      </c>
      <c r="D232" s="59">
        <v>0</v>
      </c>
      <c r="E232" s="59">
        <v>0</v>
      </c>
      <c r="F232" s="59">
        <v>0</v>
      </c>
      <c r="G232" s="59">
        <v>0</v>
      </c>
      <c r="H232" s="59">
        <v>0</v>
      </c>
      <c r="I232" s="60">
        <v>0</v>
      </c>
      <c r="J232" s="60">
        <v>0</v>
      </c>
      <c r="K232" s="60">
        <v>0</v>
      </c>
    </row>
    <row r="233" spans="1:11" ht="47.25" x14ac:dyDescent="0.25">
      <c r="A233" s="131"/>
      <c r="B233" s="131"/>
      <c r="C233" s="58" t="s">
        <v>78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60">
        <v>0</v>
      </c>
      <c r="J233" s="60">
        <v>0</v>
      </c>
      <c r="K233" s="60">
        <v>0</v>
      </c>
    </row>
    <row r="234" spans="1:11" ht="47.25" x14ac:dyDescent="0.25">
      <c r="A234" s="132"/>
      <c r="B234" s="132"/>
      <c r="C234" s="58" t="s">
        <v>79</v>
      </c>
      <c r="D234" s="59">
        <v>0</v>
      </c>
      <c r="E234" s="59">
        <v>0</v>
      </c>
      <c r="F234" s="59">
        <v>0</v>
      </c>
      <c r="G234" s="59">
        <v>0</v>
      </c>
      <c r="H234" s="59">
        <v>0</v>
      </c>
      <c r="I234" s="60">
        <v>0</v>
      </c>
      <c r="J234" s="60">
        <v>0</v>
      </c>
      <c r="K234" s="60">
        <v>0</v>
      </c>
    </row>
    <row r="235" spans="1:11" x14ac:dyDescent="0.25">
      <c r="A235" s="130" t="s">
        <v>133</v>
      </c>
      <c r="B235" s="130" t="s">
        <v>132</v>
      </c>
      <c r="C235" s="58" t="s">
        <v>9</v>
      </c>
      <c r="D235" s="59">
        <f>D236+D237+D238+D239</f>
        <v>0</v>
      </c>
      <c r="E235" s="59">
        <f>E236+E237+E238+E239</f>
        <v>0</v>
      </c>
      <c r="F235" s="59">
        <f>F236+F237+F238+F239</f>
        <v>0</v>
      </c>
      <c r="G235" s="59">
        <f>G236+G237+G238+G239</f>
        <v>0</v>
      </c>
      <c r="H235" s="59">
        <f>H236+H237+H238+H239</f>
        <v>0</v>
      </c>
      <c r="I235" s="60">
        <v>0</v>
      </c>
      <c r="J235" s="60">
        <v>0</v>
      </c>
      <c r="K235" s="60">
        <v>0</v>
      </c>
    </row>
    <row r="236" spans="1:11" ht="31.5" x14ac:dyDescent="0.25">
      <c r="A236" s="131"/>
      <c r="B236" s="131"/>
      <c r="C236" s="58" t="s">
        <v>76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60">
        <v>0</v>
      </c>
      <c r="J236" s="60">
        <v>0</v>
      </c>
      <c r="K236" s="60">
        <v>0</v>
      </c>
    </row>
    <row r="237" spans="1:11" ht="47.25" x14ac:dyDescent="0.25">
      <c r="A237" s="131"/>
      <c r="B237" s="131"/>
      <c r="C237" s="58" t="s">
        <v>92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60">
        <v>0</v>
      </c>
      <c r="J237" s="60">
        <v>0</v>
      </c>
      <c r="K237" s="60">
        <v>0</v>
      </c>
    </row>
    <row r="238" spans="1:11" ht="47.25" x14ac:dyDescent="0.25">
      <c r="A238" s="131"/>
      <c r="B238" s="131"/>
      <c r="C238" s="58" t="s">
        <v>78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60">
        <v>0</v>
      </c>
      <c r="J238" s="60">
        <v>0</v>
      </c>
      <c r="K238" s="60">
        <v>0</v>
      </c>
    </row>
    <row r="239" spans="1:11" ht="47.25" x14ac:dyDescent="0.25">
      <c r="A239" s="132"/>
      <c r="B239" s="132"/>
      <c r="C239" s="58" t="s">
        <v>79</v>
      </c>
      <c r="D239" s="59">
        <v>0</v>
      </c>
      <c r="E239" s="59">
        <v>0</v>
      </c>
      <c r="F239" s="59">
        <v>0</v>
      </c>
      <c r="G239" s="59">
        <v>0</v>
      </c>
      <c r="H239" s="59">
        <v>0</v>
      </c>
      <c r="I239" s="60">
        <v>0</v>
      </c>
      <c r="J239" s="60">
        <v>0</v>
      </c>
      <c r="K239" s="60">
        <v>0</v>
      </c>
    </row>
    <row r="240" spans="1:11" x14ac:dyDescent="0.25">
      <c r="A240" s="130" t="s">
        <v>134</v>
      </c>
      <c r="B240" s="130" t="s">
        <v>81</v>
      </c>
      <c r="C240" s="58" t="s">
        <v>9</v>
      </c>
      <c r="D240" s="59">
        <f>D241+D242+D243+D244</f>
        <v>27</v>
      </c>
      <c r="E240" s="59">
        <f>E241+E242+E243+E244</f>
        <v>27</v>
      </c>
      <c r="F240" s="59">
        <f>F241+F242+F243+F244</f>
        <v>27</v>
      </c>
      <c r="G240" s="59">
        <f t="shared" ref="G240:H240" si="52">G241+G242+G243+G244</f>
        <v>27</v>
      </c>
      <c r="H240" s="59">
        <f t="shared" si="52"/>
        <v>27</v>
      </c>
      <c r="I240" s="60">
        <f t="shared" si="45"/>
        <v>100</v>
      </c>
      <c r="J240" s="60">
        <f t="shared" si="46"/>
        <v>100</v>
      </c>
      <c r="K240" s="60">
        <f t="shared" si="47"/>
        <v>100</v>
      </c>
    </row>
    <row r="241" spans="1:11" ht="31.5" x14ac:dyDescent="0.25">
      <c r="A241" s="131"/>
      <c r="B241" s="131"/>
      <c r="C241" s="58" t="s">
        <v>76</v>
      </c>
      <c r="D241" s="59">
        <v>27</v>
      </c>
      <c r="E241" s="59">
        <v>27</v>
      </c>
      <c r="F241" s="59">
        <v>27</v>
      </c>
      <c r="G241" s="59">
        <v>27</v>
      </c>
      <c r="H241" s="59">
        <v>27</v>
      </c>
      <c r="I241" s="60">
        <f t="shared" si="45"/>
        <v>100</v>
      </c>
      <c r="J241" s="60">
        <f t="shared" si="46"/>
        <v>100</v>
      </c>
      <c r="K241" s="60">
        <f t="shared" si="47"/>
        <v>100</v>
      </c>
    </row>
    <row r="242" spans="1:11" ht="47.25" x14ac:dyDescent="0.25">
      <c r="A242" s="131"/>
      <c r="B242" s="131"/>
      <c r="C242" s="58" t="s">
        <v>92</v>
      </c>
      <c r="D242" s="59">
        <v>0</v>
      </c>
      <c r="E242" s="59">
        <v>0</v>
      </c>
      <c r="F242" s="59">
        <v>0</v>
      </c>
      <c r="G242" s="59">
        <v>0</v>
      </c>
      <c r="H242" s="59">
        <v>0</v>
      </c>
      <c r="I242" s="60">
        <v>0</v>
      </c>
      <c r="J242" s="60">
        <v>0</v>
      </c>
      <c r="K242" s="60">
        <v>0</v>
      </c>
    </row>
    <row r="243" spans="1:11" ht="47.25" x14ac:dyDescent="0.25">
      <c r="A243" s="131"/>
      <c r="B243" s="131"/>
      <c r="C243" s="58" t="s">
        <v>78</v>
      </c>
      <c r="D243" s="59">
        <v>0</v>
      </c>
      <c r="E243" s="59">
        <v>0</v>
      </c>
      <c r="F243" s="59">
        <v>0</v>
      </c>
      <c r="G243" s="59">
        <v>0</v>
      </c>
      <c r="H243" s="59">
        <v>0</v>
      </c>
      <c r="I243" s="60">
        <v>0</v>
      </c>
      <c r="J243" s="60">
        <v>0</v>
      </c>
      <c r="K243" s="60">
        <v>0</v>
      </c>
    </row>
    <row r="244" spans="1:11" ht="47.25" x14ac:dyDescent="0.25">
      <c r="A244" s="132"/>
      <c r="B244" s="132"/>
      <c r="C244" s="58" t="s">
        <v>79</v>
      </c>
      <c r="D244" s="59">
        <v>0</v>
      </c>
      <c r="E244" s="59">
        <v>0</v>
      </c>
      <c r="F244" s="59">
        <v>0</v>
      </c>
      <c r="G244" s="59">
        <v>0</v>
      </c>
      <c r="H244" s="59">
        <v>0</v>
      </c>
      <c r="I244" s="60">
        <v>0</v>
      </c>
      <c r="J244" s="60">
        <v>0</v>
      </c>
      <c r="K244" s="60">
        <v>0</v>
      </c>
    </row>
    <row r="245" spans="1:11" x14ac:dyDescent="0.25">
      <c r="A245" s="130" t="s">
        <v>135</v>
      </c>
      <c r="B245" s="130" t="s">
        <v>81</v>
      </c>
      <c r="C245" s="58" t="s">
        <v>9</v>
      </c>
      <c r="D245" s="59">
        <f>D246+D247+D248+D249</f>
        <v>0</v>
      </c>
      <c r="E245" s="59">
        <f>E246+E247+E248+E249</f>
        <v>0</v>
      </c>
      <c r="F245" s="59">
        <f>F246+F247+F248+F249</f>
        <v>0</v>
      </c>
      <c r="G245" s="59">
        <v>0</v>
      </c>
      <c r="H245" s="59">
        <f>H246+H247+H248+H249</f>
        <v>0</v>
      </c>
      <c r="I245" s="60">
        <v>0</v>
      </c>
      <c r="J245" s="60">
        <v>0</v>
      </c>
      <c r="K245" s="60">
        <v>0</v>
      </c>
    </row>
    <row r="246" spans="1:11" ht="31.5" x14ac:dyDescent="0.25">
      <c r="A246" s="131"/>
      <c r="B246" s="131"/>
      <c r="C246" s="58" t="s">
        <v>76</v>
      </c>
      <c r="D246" s="59">
        <v>0</v>
      </c>
      <c r="E246" s="59">
        <v>0</v>
      </c>
      <c r="F246" s="59">
        <v>0</v>
      </c>
      <c r="G246" s="59">
        <v>0</v>
      </c>
      <c r="H246" s="59">
        <v>0</v>
      </c>
      <c r="I246" s="60">
        <v>0</v>
      </c>
      <c r="J246" s="60">
        <v>0</v>
      </c>
      <c r="K246" s="60">
        <v>0</v>
      </c>
    </row>
    <row r="247" spans="1:11" ht="47.25" x14ac:dyDescent="0.25">
      <c r="A247" s="131"/>
      <c r="B247" s="131"/>
      <c r="C247" s="58" t="s">
        <v>92</v>
      </c>
      <c r="D247" s="59">
        <v>0</v>
      </c>
      <c r="E247" s="59">
        <v>0</v>
      </c>
      <c r="F247" s="59">
        <v>0</v>
      </c>
      <c r="G247" s="59">
        <v>0</v>
      </c>
      <c r="H247" s="59">
        <v>0</v>
      </c>
      <c r="I247" s="60">
        <v>0</v>
      </c>
      <c r="J247" s="60">
        <v>0</v>
      </c>
      <c r="K247" s="60">
        <v>0</v>
      </c>
    </row>
    <row r="248" spans="1:11" ht="47.25" x14ac:dyDescent="0.25">
      <c r="A248" s="131"/>
      <c r="B248" s="131"/>
      <c r="C248" s="58" t="s">
        <v>78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60">
        <v>0</v>
      </c>
      <c r="J248" s="60">
        <v>0</v>
      </c>
      <c r="K248" s="60">
        <v>0</v>
      </c>
    </row>
    <row r="249" spans="1:11" ht="47.25" x14ac:dyDescent="0.25">
      <c r="A249" s="132"/>
      <c r="B249" s="132"/>
      <c r="C249" s="58" t="s">
        <v>79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60">
        <v>0</v>
      </c>
      <c r="J249" s="60">
        <v>0</v>
      </c>
      <c r="K249" s="60">
        <v>0</v>
      </c>
    </row>
    <row r="250" spans="1:11" x14ac:dyDescent="0.25">
      <c r="A250" s="130" t="s">
        <v>136</v>
      </c>
      <c r="B250" s="130" t="s">
        <v>82</v>
      </c>
      <c r="C250" s="58" t="s">
        <v>9</v>
      </c>
      <c r="D250" s="59">
        <f>D251+D252+D253+D254</f>
        <v>50</v>
      </c>
      <c r="E250" s="59">
        <f>E251+E252+E253+E254</f>
        <v>50</v>
      </c>
      <c r="F250" s="59">
        <f>F251+F252+F253+F254</f>
        <v>45</v>
      </c>
      <c r="G250" s="59">
        <f>G251+G252+G253+G254</f>
        <v>45</v>
      </c>
      <c r="H250" s="59">
        <f>H251+H252+H253+H254</f>
        <v>45</v>
      </c>
      <c r="I250" s="60">
        <f t="shared" si="45"/>
        <v>90</v>
      </c>
      <c r="J250" s="60">
        <f t="shared" si="46"/>
        <v>90</v>
      </c>
      <c r="K250" s="60">
        <f t="shared" si="47"/>
        <v>100</v>
      </c>
    </row>
    <row r="251" spans="1:11" ht="31.5" x14ac:dyDescent="0.25">
      <c r="A251" s="131"/>
      <c r="B251" s="131"/>
      <c r="C251" s="58" t="s">
        <v>76</v>
      </c>
      <c r="D251" s="59">
        <v>50</v>
      </c>
      <c r="E251" s="59">
        <v>50</v>
      </c>
      <c r="F251" s="59">
        <v>45</v>
      </c>
      <c r="G251" s="59">
        <v>45</v>
      </c>
      <c r="H251" s="59">
        <v>45</v>
      </c>
      <c r="I251" s="60">
        <f t="shared" si="45"/>
        <v>90</v>
      </c>
      <c r="J251" s="60">
        <f t="shared" si="46"/>
        <v>90</v>
      </c>
      <c r="K251" s="60">
        <f t="shared" si="47"/>
        <v>100</v>
      </c>
    </row>
    <row r="252" spans="1:11" ht="47.25" x14ac:dyDescent="0.25">
      <c r="A252" s="131"/>
      <c r="B252" s="131"/>
      <c r="C252" s="58" t="s">
        <v>92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60">
        <v>0</v>
      </c>
      <c r="J252" s="60">
        <v>0</v>
      </c>
      <c r="K252" s="60">
        <v>0</v>
      </c>
    </row>
    <row r="253" spans="1:11" ht="47.25" x14ac:dyDescent="0.25">
      <c r="A253" s="131"/>
      <c r="B253" s="131"/>
      <c r="C253" s="58" t="s">
        <v>78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60">
        <v>0</v>
      </c>
      <c r="J253" s="60">
        <v>0</v>
      </c>
      <c r="K253" s="60">
        <v>0</v>
      </c>
    </row>
    <row r="254" spans="1:11" ht="47.25" x14ac:dyDescent="0.25">
      <c r="A254" s="132"/>
      <c r="B254" s="132"/>
      <c r="C254" s="58" t="s">
        <v>79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60">
        <v>0</v>
      </c>
      <c r="J254" s="60">
        <v>0</v>
      </c>
      <c r="K254" s="60">
        <v>0</v>
      </c>
    </row>
    <row r="255" spans="1:11" x14ac:dyDescent="0.25">
      <c r="A255" s="130" t="s">
        <v>137</v>
      </c>
      <c r="B255" s="130" t="s">
        <v>82</v>
      </c>
      <c r="C255" s="58" t="s">
        <v>9</v>
      </c>
      <c r="D255" s="59">
        <f>D256+D257+D258+D259</f>
        <v>0</v>
      </c>
      <c r="E255" s="59">
        <f>E256+E257+E258+E259</f>
        <v>0</v>
      </c>
      <c r="F255" s="59">
        <f>F256</f>
        <v>0</v>
      </c>
      <c r="G255" s="59">
        <f>G256+G257+G258+G259</f>
        <v>0</v>
      </c>
      <c r="H255" s="59">
        <f>H256+H257+H258+H259</f>
        <v>0</v>
      </c>
      <c r="I255" s="60">
        <v>0</v>
      </c>
      <c r="J255" s="60">
        <v>0</v>
      </c>
      <c r="K255" s="60">
        <v>0</v>
      </c>
    </row>
    <row r="256" spans="1:11" ht="31.5" x14ac:dyDescent="0.25">
      <c r="A256" s="131"/>
      <c r="B256" s="131"/>
      <c r="C256" s="58" t="s">
        <v>76</v>
      </c>
      <c r="D256" s="59">
        <f>15-15</f>
        <v>0</v>
      </c>
      <c r="E256" s="59">
        <f t="shared" ref="E256:F256" si="53">15-15</f>
        <v>0</v>
      </c>
      <c r="F256" s="59">
        <f t="shared" si="53"/>
        <v>0</v>
      </c>
      <c r="G256" s="59">
        <v>0</v>
      </c>
      <c r="H256" s="59">
        <v>0</v>
      </c>
      <c r="I256" s="60">
        <v>0</v>
      </c>
      <c r="J256" s="60">
        <v>0</v>
      </c>
      <c r="K256" s="60">
        <v>0</v>
      </c>
    </row>
    <row r="257" spans="1:11" ht="47.25" x14ac:dyDescent="0.25">
      <c r="A257" s="131"/>
      <c r="B257" s="131"/>
      <c r="C257" s="58" t="s">
        <v>92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60">
        <v>0</v>
      </c>
      <c r="J257" s="60">
        <v>0</v>
      </c>
      <c r="K257" s="60">
        <v>0</v>
      </c>
    </row>
    <row r="258" spans="1:11" ht="47.25" x14ac:dyDescent="0.25">
      <c r="A258" s="131"/>
      <c r="B258" s="131"/>
      <c r="C258" s="58" t="s">
        <v>78</v>
      </c>
      <c r="D258" s="59">
        <v>0</v>
      </c>
      <c r="E258" s="59">
        <v>0</v>
      </c>
      <c r="F258" s="59">
        <v>0</v>
      </c>
      <c r="G258" s="59">
        <v>0</v>
      </c>
      <c r="H258" s="59">
        <v>0</v>
      </c>
      <c r="I258" s="60">
        <v>0</v>
      </c>
      <c r="J258" s="60">
        <v>0</v>
      </c>
      <c r="K258" s="60">
        <v>0</v>
      </c>
    </row>
    <row r="259" spans="1:11" ht="47.25" x14ac:dyDescent="0.25">
      <c r="A259" s="132"/>
      <c r="B259" s="132"/>
      <c r="C259" s="58" t="s">
        <v>79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60">
        <v>0</v>
      </c>
      <c r="J259" s="60">
        <v>0</v>
      </c>
      <c r="K259" s="60">
        <v>0</v>
      </c>
    </row>
    <row r="260" spans="1:11" x14ac:dyDescent="0.25">
      <c r="A260" s="130" t="s">
        <v>138</v>
      </c>
      <c r="B260" s="130" t="s">
        <v>95</v>
      </c>
      <c r="C260" s="58" t="s">
        <v>9</v>
      </c>
      <c r="D260" s="59">
        <f>D261+D262+D263+D264</f>
        <v>0</v>
      </c>
      <c r="E260" s="59">
        <f>E261+E262+E263+E264</f>
        <v>0</v>
      </c>
      <c r="F260" s="59">
        <f>F261+F262+F263+F264</f>
        <v>0</v>
      </c>
      <c r="G260" s="59">
        <f>G261+G262+G263+G264</f>
        <v>0</v>
      </c>
      <c r="H260" s="59">
        <f>H261+H262+H263+H264</f>
        <v>0</v>
      </c>
      <c r="I260" s="60">
        <v>0</v>
      </c>
      <c r="J260" s="60">
        <v>0</v>
      </c>
      <c r="K260" s="60">
        <v>0</v>
      </c>
    </row>
    <row r="261" spans="1:11" ht="31.5" x14ac:dyDescent="0.25">
      <c r="A261" s="131"/>
      <c r="B261" s="131"/>
      <c r="C261" s="58" t="s">
        <v>76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60">
        <v>0</v>
      </c>
      <c r="J261" s="60">
        <v>0</v>
      </c>
      <c r="K261" s="60">
        <v>0</v>
      </c>
    </row>
    <row r="262" spans="1:11" ht="47.25" x14ac:dyDescent="0.25">
      <c r="A262" s="131"/>
      <c r="B262" s="131"/>
      <c r="C262" s="58" t="s">
        <v>92</v>
      </c>
      <c r="D262" s="59">
        <v>0</v>
      </c>
      <c r="E262" s="59">
        <v>0</v>
      </c>
      <c r="F262" s="59">
        <v>0</v>
      </c>
      <c r="G262" s="59">
        <v>0</v>
      </c>
      <c r="H262" s="59">
        <v>0</v>
      </c>
      <c r="I262" s="60">
        <v>0</v>
      </c>
      <c r="J262" s="60">
        <v>0</v>
      </c>
      <c r="K262" s="60">
        <v>0</v>
      </c>
    </row>
    <row r="263" spans="1:11" ht="47.25" x14ac:dyDescent="0.25">
      <c r="A263" s="131"/>
      <c r="B263" s="131"/>
      <c r="C263" s="58" t="s">
        <v>78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60">
        <v>0</v>
      </c>
      <c r="J263" s="60">
        <v>0</v>
      </c>
      <c r="K263" s="60">
        <v>0</v>
      </c>
    </row>
    <row r="264" spans="1:11" ht="47.25" x14ac:dyDescent="0.25">
      <c r="A264" s="132"/>
      <c r="B264" s="132"/>
      <c r="C264" s="58" t="s">
        <v>79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60">
        <v>0</v>
      </c>
      <c r="J264" s="60">
        <v>0</v>
      </c>
      <c r="K264" s="60">
        <v>0</v>
      </c>
    </row>
    <row r="265" spans="1:11" x14ac:dyDescent="0.25">
      <c r="A265" s="130" t="s">
        <v>139</v>
      </c>
      <c r="B265" s="133" t="s">
        <v>99</v>
      </c>
      <c r="C265" s="58" t="s">
        <v>9</v>
      </c>
      <c r="D265" s="59">
        <f>D266+D267+D268+D269</f>
        <v>0</v>
      </c>
      <c r="E265" s="59">
        <f>E266+E267+E268+E269</f>
        <v>0</v>
      </c>
      <c r="F265" s="59">
        <f>F266+F267+F268+F269</f>
        <v>0</v>
      </c>
      <c r="G265" s="59">
        <f>G266+G267+G268+G269</f>
        <v>0</v>
      </c>
      <c r="H265" s="59">
        <f>H266+H267+H268+H269</f>
        <v>0</v>
      </c>
      <c r="I265" s="60">
        <v>0</v>
      </c>
      <c r="J265" s="60">
        <v>0</v>
      </c>
      <c r="K265" s="60">
        <v>0</v>
      </c>
    </row>
    <row r="266" spans="1:11" ht="31.5" x14ac:dyDescent="0.25">
      <c r="A266" s="131"/>
      <c r="B266" s="133"/>
      <c r="C266" s="58" t="s">
        <v>76</v>
      </c>
      <c r="D266" s="59">
        <v>0</v>
      </c>
      <c r="E266" s="59">
        <v>0</v>
      </c>
      <c r="F266" s="59">
        <f>591-591</f>
        <v>0</v>
      </c>
      <c r="G266" s="59">
        <v>0</v>
      </c>
      <c r="H266" s="59">
        <v>0</v>
      </c>
      <c r="I266" s="60">
        <v>0</v>
      </c>
      <c r="J266" s="60">
        <v>0</v>
      </c>
      <c r="K266" s="60">
        <v>0</v>
      </c>
    </row>
    <row r="267" spans="1:11" ht="47.25" x14ac:dyDescent="0.25">
      <c r="A267" s="131"/>
      <c r="B267" s="133"/>
      <c r="C267" s="58" t="s">
        <v>92</v>
      </c>
      <c r="D267" s="59">
        <v>0</v>
      </c>
      <c r="E267" s="59">
        <v>0</v>
      </c>
      <c r="F267" s="59">
        <v>0</v>
      </c>
      <c r="G267" s="59">
        <v>0</v>
      </c>
      <c r="H267" s="59">
        <v>0</v>
      </c>
      <c r="I267" s="60">
        <v>0</v>
      </c>
      <c r="J267" s="60">
        <v>0</v>
      </c>
      <c r="K267" s="60">
        <v>0</v>
      </c>
    </row>
    <row r="268" spans="1:11" ht="47.25" x14ac:dyDescent="0.25">
      <c r="A268" s="131"/>
      <c r="B268" s="133"/>
      <c r="C268" s="58" t="s">
        <v>78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60">
        <v>0</v>
      </c>
      <c r="J268" s="60">
        <v>0</v>
      </c>
      <c r="K268" s="60">
        <v>0</v>
      </c>
    </row>
    <row r="269" spans="1:11" ht="47.25" x14ac:dyDescent="0.25">
      <c r="A269" s="132"/>
      <c r="B269" s="133"/>
      <c r="C269" s="58" t="s">
        <v>79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60">
        <v>0</v>
      </c>
      <c r="J269" s="60">
        <v>0</v>
      </c>
      <c r="K269" s="60">
        <v>0</v>
      </c>
    </row>
    <row r="270" spans="1:11" x14ac:dyDescent="0.25">
      <c r="A270" s="130" t="s">
        <v>140</v>
      </c>
      <c r="B270" s="133" t="s">
        <v>99</v>
      </c>
      <c r="C270" s="58" t="s">
        <v>9</v>
      </c>
      <c r="D270" s="59">
        <f>D271+D272+D273+D274</f>
        <v>0</v>
      </c>
      <c r="E270" s="59">
        <f>E271+E272+E273+E274</f>
        <v>0</v>
      </c>
      <c r="F270" s="59">
        <f>F271+F272+F273+F274</f>
        <v>0</v>
      </c>
      <c r="G270" s="59">
        <f>G271+G272+G273+G274</f>
        <v>0</v>
      </c>
      <c r="H270" s="59">
        <f>H271+H272+H273+H274</f>
        <v>0</v>
      </c>
      <c r="I270" s="60">
        <v>0</v>
      </c>
      <c r="J270" s="60">
        <v>0</v>
      </c>
      <c r="K270" s="60">
        <v>0</v>
      </c>
    </row>
    <row r="271" spans="1:11" ht="31.5" x14ac:dyDescent="0.25">
      <c r="A271" s="131"/>
      <c r="B271" s="133"/>
      <c r="C271" s="58" t="s">
        <v>76</v>
      </c>
      <c r="D271" s="59">
        <v>0</v>
      </c>
      <c r="E271" s="59">
        <v>0</v>
      </c>
      <c r="F271" s="59">
        <f>114-114</f>
        <v>0</v>
      </c>
      <c r="G271" s="59">
        <v>0</v>
      </c>
      <c r="H271" s="59">
        <v>0</v>
      </c>
      <c r="I271" s="60">
        <v>0</v>
      </c>
      <c r="J271" s="60">
        <v>0</v>
      </c>
      <c r="K271" s="60">
        <v>0</v>
      </c>
    </row>
    <row r="272" spans="1:11" ht="47.25" x14ac:dyDescent="0.25">
      <c r="A272" s="131"/>
      <c r="B272" s="133"/>
      <c r="C272" s="58" t="s">
        <v>92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60">
        <v>0</v>
      </c>
      <c r="J272" s="60">
        <v>0</v>
      </c>
      <c r="K272" s="60">
        <v>0</v>
      </c>
    </row>
    <row r="273" spans="1:11" ht="47.25" x14ac:dyDescent="0.25">
      <c r="A273" s="131"/>
      <c r="B273" s="133"/>
      <c r="C273" s="58" t="s">
        <v>78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60">
        <v>0</v>
      </c>
      <c r="J273" s="60">
        <v>0</v>
      </c>
      <c r="K273" s="60">
        <v>0</v>
      </c>
    </row>
    <row r="274" spans="1:11" ht="47.25" x14ac:dyDescent="0.25">
      <c r="A274" s="132"/>
      <c r="B274" s="133"/>
      <c r="C274" s="58" t="s">
        <v>79</v>
      </c>
      <c r="D274" s="59">
        <v>0</v>
      </c>
      <c r="E274" s="59">
        <v>0</v>
      </c>
      <c r="F274" s="59">
        <v>0</v>
      </c>
      <c r="G274" s="59">
        <v>0</v>
      </c>
      <c r="H274" s="59">
        <v>0</v>
      </c>
      <c r="I274" s="60">
        <v>0</v>
      </c>
      <c r="J274" s="60">
        <v>0</v>
      </c>
      <c r="K274" s="60">
        <v>0</v>
      </c>
    </row>
    <row r="275" spans="1:11" x14ac:dyDescent="0.25">
      <c r="A275" s="130" t="s">
        <v>141</v>
      </c>
      <c r="B275" s="133" t="s">
        <v>99</v>
      </c>
      <c r="C275" s="58" t="s">
        <v>9</v>
      </c>
      <c r="D275" s="59">
        <f>D276+D277+D278+D279</f>
        <v>0</v>
      </c>
      <c r="E275" s="59">
        <f>E276+E277+E278+E279</f>
        <v>0</v>
      </c>
      <c r="F275" s="59">
        <f>F276+F277+F278+F279</f>
        <v>0</v>
      </c>
      <c r="G275" s="59">
        <f>G276+G277+G278+G279</f>
        <v>0</v>
      </c>
      <c r="H275" s="59">
        <f>H276+H277+H278+H279</f>
        <v>0</v>
      </c>
      <c r="I275" s="60">
        <v>0</v>
      </c>
      <c r="J275" s="60">
        <v>0</v>
      </c>
      <c r="K275" s="60">
        <v>0</v>
      </c>
    </row>
    <row r="276" spans="1:11" ht="31.5" x14ac:dyDescent="0.25">
      <c r="A276" s="131"/>
      <c r="B276" s="133"/>
      <c r="C276" s="58" t="s">
        <v>76</v>
      </c>
      <c r="D276" s="59">
        <v>0</v>
      </c>
      <c r="E276" s="59">
        <v>0</v>
      </c>
      <c r="F276" s="59">
        <f>227-227</f>
        <v>0</v>
      </c>
      <c r="G276" s="59">
        <v>0</v>
      </c>
      <c r="H276" s="59">
        <v>0</v>
      </c>
      <c r="I276" s="60">
        <v>0</v>
      </c>
      <c r="J276" s="60">
        <v>0</v>
      </c>
      <c r="K276" s="60">
        <v>0</v>
      </c>
    </row>
    <row r="277" spans="1:11" ht="47.25" x14ac:dyDescent="0.25">
      <c r="A277" s="131"/>
      <c r="B277" s="133"/>
      <c r="C277" s="58" t="s">
        <v>92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60">
        <v>0</v>
      </c>
      <c r="J277" s="60">
        <v>0</v>
      </c>
      <c r="K277" s="60">
        <v>0</v>
      </c>
    </row>
    <row r="278" spans="1:11" ht="47.25" x14ac:dyDescent="0.25">
      <c r="A278" s="131"/>
      <c r="B278" s="133"/>
      <c r="C278" s="58" t="s">
        <v>78</v>
      </c>
      <c r="D278" s="59">
        <v>0</v>
      </c>
      <c r="E278" s="59">
        <v>0</v>
      </c>
      <c r="F278" s="59">
        <v>0</v>
      </c>
      <c r="G278" s="59">
        <v>0</v>
      </c>
      <c r="H278" s="59">
        <v>0</v>
      </c>
      <c r="I278" s="60">
        <v>0</v>
      </c>
      <c r="J278" s="60">
        <v>0</v>
      </c>
      <c r="K278" s="60">
        <v>0</v>
      </c>
    </row>
    <row r="279" spans="1:11" ht="47.25" x14ac:dyDescent="0.25">
      <c r="A279" s="132"/>
      <c r="B279" s="133"/>
      <c r="C279" s="58" t="s">
        <v>79</v>
      </c>
      <c r="D279" s="59">
        <v>0</v>
      </c>
      <c r="E279" s="59">
        <v>0</v>
      </c>
      <c r="F279" s="59">
        <v>0</v>
      </c>
      <c r="G279" s="59">
        <v>0</v>
      </c>
      <c r="H279" s="59">
        <v>0</v>
      </c>
      <c r="I279" s="60">
        <v>0</v>
      </c>
      <c r="J279" s="60">
        <v>0</v>
      </c>
      <c r="K279" s="60">
        <v>0</v>
      </c>
    </row>
    <row r="280" spans="1:11" x14ac:dyDescent="0.25">
      <c r="A280" s="130" t="s">
        <v>142</v>
      </c>
      <c r="B280" s="130" t="s">
        <v>143</v>
      </c>
      <c r="C280" s="58" t="s">
        <v>9</v>
      </c>
      <c r="D280" s="59">
        <f>D281+D282+D283+D284</f>
        <v>45</v>
      </c>
      <c r="E280" s="59">
        <f>E281+E282+E283+E284</f>
        <v>45</v>
      </c>
      <c r="F280" s="59">
        <f>F281+F282+F283+F284</f>
        <v>40.5</v>
      </c>
      <c r="G280" s="59">
        <f>G281+G282+G283+G284</f>
        <v>40.5</v>
      </c>
      <c r="H280" s="59">
        <f>H281+H282+H283+H284</f>
        <v>40.5</v>
      </c>
      <c r="I280" s="60">
        <f t="shared" ref="I280:I289" si="54">H280/D280*100</f>
        <v>90</v>
      </c>
      <c r="J280" s="60">
        <f t="shared" ref="J280:J281" si="55">G280/E280*100</f>
        <v>90</v>
      </c>
      <c r="K280" s="60">
        <f t="shared" ref="K280:K281" si="56">G280/F280*100</f>
        <v>100</v>
      </c>
    </row>
    <row r="281" spans="1:11" ht="31.5" x14ac:dyDescent="0.25">
      <c r="A281" s="131"/>
      <c r="B281" s="131"/>
      <c r="C281" s="58" t="s">
        <v>76</v>
      </c>
      <c r="D281" s="59">
        <f>15+30</f>
        <v>45</v>
      </c>
      <c r="E281" s="59">
        <f t="shared" ref="E281" si="57">15+30</f>
        <v>45</v>
      </c>
      <c r="F281" s="59">
        <v>40.5</v>
      </c>
      <c r="G281" s="59">
        <v>40.5</v>
      </c>
      <c r="H281" s="59">
        <v>40.5</v>
      </c>
      <c r="I281" s="60">
        <f t="shared" si="54"/>
        <v>90</v>
      </c>
      <c r="J281" s="60">
        <f t="shared" si="55"/>
        <v>90</v>
      </c>
      <c r="K281" s="60">
        <f t="shared" si="56"/>
        <v>100</v>
      </c>
    </row>
    <row r="282" spans="1:11" ht="47.25" x14ac:dyDescent="0.25">
      <c r="A282" s="131"/>
      <c r="B282" s="131"/>
      <c r="C282" s="58" t="s">
        <v>92</v>
      </c>
      <c r="D282" s="59">
        <v>0</v>
      </c>
      <c r="E282" s="59">
        <v>0</v>
      </c>
      <c r="F282" s="59">
        <v>0</v>
      </c>
      <c r="G282" s="59">
        <v>0</v>
      </c>
      <c r="H282" s="59">
        <v>0</v>
      </c>
      <c r="I282" s="60">
        <v>0</v>
      </c>
      <c r="J282" s="60">
        <v>0</v>
      </c>
      <c r="K282" s="60">
        <v>0</v>
      </c>
    </row>
    <row r="283" spans="1:11" ht="47.25" x14ac:dyDescent="0.25">
      <c r="A283" s="131"/>
      <c r="B283" s="131"/>
      <c r="C283" s="58" t="s">
        <v>78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60">
        <v>0</v>
      </c>
      <c r="J283" s="60">
        <v>0</v>
      </c>
      <c r="K283" s="60">
        <v>0</v>
      </c>
    </row>
    <row r="284" spans="1:11" ht="47.25" x14ac:dyDescent="0.25">
      <c r="A284" s="132"/>
      <c r="B284" s="132"/>
      <c r="C284" s="58" t="s">
        <v>79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60">
        <v>0</v>
      </c>
      <c r="J284" s="60">
        <v>0</v>
      </c>
      <c r="K284" s="60">
        <v>0</v>
      </c>
    </row>
    <row r="285" spans="1:11" x14ac:dyDescent="0.25">
      <c r="A285" s="130" t="s">
        <v>144</v>
      </c>
      <c r="B285" s="133" t="s">
        <v>101</v>
      </c>
      <c r="C285" s="58" t="s">
        <v>9</v>
      </c>
      <c r="D285" s="59">
        <f>D286+D287+D288+D289</f>
        <v>200</v>
      </c>
      <c r="E285" s="59">
        <f>E286+E287+E288+E289</f>
        <v>0</v>
      </c>
      <c r="F285" s="59">
        <f>F286+F287+F288+F289</f>
        <v>0</v>
      </c>
      <c r="G285" s="59">
        <f>G286+G287+G288+G289</f>
        <v>30</v>
      </c>
      <c r="H285" s="59">
        <f>H286+H287+H288+H289</f>
        <v>30</v>
      </c>
      <c r="I285" s="60">
        <f t="shared" si="54"/>
        <v>15</v>
      </c>
      <c r="J285" s="60">
        <v>0</v>
      </c>
      <c r="K285" s="60">
        <v>0</v>
      </c>
    </row>
    <row r="286" spans="1:11" ht="31.5" x14ac:dyDescent="0.25">
      <c r="A286" s="131"/>
      <c r="B286" s="133"/>
      <c r="C286" s="58" t="s">
        <v>76</v>
      </c>
      <c r="D286" s="59">
        <f>D292+D297+D302</f>
        <v>0</v>
      </c>
      <c r="E286" s="59">
        <f>E292+E297+E302</f>
        <v>0</v>
      </c>
      <c r="F286" s="59">
        <f>F292+F297+F302</f>
        <v>0</v>
      </c>
      <c r="G286" s="59">
        <f>G292+G297+G302</f>
        <v>0</v>
      </c>
      <c r="H286" s="59">
        <f>H292+H297+H302</f>
        <v>0</v>
      </c>
      <c r="I286" s="60">
        <v>0</v>
      </c>
      <c r="J286" s="60">
        <v>0</v>
      </c>
      <c r="K286" s="60">
        <v>0</v>
      </c>
    </row>
    <row r="287" spans="1:11" ht="47.25" x14ac:dyDescent="0.25">
      <c r="A287" s="131"/>
      <c r="B287" s="133"/>
      <c r="C287" s="58" t="s">
        <v>92</v>
      </c>
      <c r="D287" s="59">
        <f t="shared" ref="D287:H289" si="58">D293+D298+D303</f>
        <v>0</v>
      </c>
      <c r="E287" s="59">
        <f t="shared" si="58"/>
        <v>0</v>
      </c>
      <c r="F287" s="59">
        <f t="shared" si="58"/>
        <v>0</v>
      </c>
      <c r="G287" s="59">
        <f t="shared" si="58"/>
        <v>0</v>
      </c>
      <c r="H287" s="59">
        <f t="shared" si="58"/>
        <v>0</v>
      </c>
      <c r="I287" s="60">
        <v>0</v>
      </c>
      <c r="J287" s="60">
        <v>0</v>
      </c>
      <c r="K287" s="60">
        <v>0</v>
      </c>
    </row>
    <row r="288" spans="1:11" ht="47.25" x14ac:dyDescent="0.25">
      <c r="A288" s="131"/>
      <c r="B288" s="133"/>
      <c r="C288" s="58" t="s">
        <v>78</v>
      </c>
      <c r="D288" s="59">
        <f t="shared" si="58"/>
        <v>0</v>
      </c>
      <c r="E288" s="59">
        <f t="shared" si="58"/>
        <v>0</v>
      </c>
      <c r="F288" s="59">
        <f t="shared" si="58"/>
        <v>0</v>
      </c>
      <c r="G288" s="59">
        <f t="shared" si="58"/>
        <v>0</v>
      </c>
      <c r="H288" s="59">
        <f t="shared" si="58"/>
        <v>0</v>
      </c>
      <c r="I288" s="60">
        <v>0</v>
      </c>
      <c r="J288" s="60">
        <v>0</v>
      </c>
      <c r="K288" s="60">
        <v>0</v>
      </c>
    </row>
    <row r="289" spans="1:11" ht="47.25" x14ac:dyDescent="0.25">
      <c r="A289" s="131"/>
      <c r="B289" s="133"/>
      <c r="C289" s="58" t="s">
        <v>79</v>
      </c>
      <c r="D289" s="59">
        <f t="shared" si="58"/>
        <v>200</v>
      </c>
      <c r="E289" s="59">
        <f t="shared" si="58"/>
        <v>0</v>
      </c>
      <c r="F289" s="59">
        <f t="shared" si="58"/>
        <v>0</v>
      </c>
      <c r="G289" s="59">
        <f t="shared" si="58"/>
        <v>30</v>
      </c>
      <c r="H289" s="59">
        <f t="shared" si="58"/>
        <v>30</v>
      </c>
      <c r="I289" s="60">
        <f t="shared" si="54"/>
        <v>15</v>
      </c>
      <c r="J289" s="60">
        <v>0</v>
      </c>
      <c r="K289" s="60">
        <v>0</v>
      </c>
    </row>
    <row r="290" spans="1:11" x14ac:dyDescent="0.25">
      <c r="A290" s="131"/>
      <c r="B290" s="134" t="s">
        <v>80</v>
      </c>
      <c r="C290" s="135"/>
      <c r="D290" s="135"/>
      <c r="E290" s="135"/>
      <c r="F290" s="135"/>
      <c r="G290" s="135"/>
      <c r="H290" s="135"/>
      <c r="I290" s="135"/>
      <c r="J290" s="135"/>
      <c r="K290" s="136"/>
    </row>
    <row r="291" spans="1:11" x14ac:dyDescent="0.25">
      <c r="A291" s="131"/>
      <c r="B291" s="137" t="s">
        <v>99</v>
      </c>
      <c r="C291" s="58" t="s">
        <v>9</v>
      </c>
      <c r="D291" s="59">
        <f>D292+D293+D294+D295</f>
        <v>0</v>
      </c>
      <c r="E291" s="59">
        <f>E292+E293+E294+E295</f>
        <v>0</v>
      </c>
      <c r="F291" s="59">
        <f>F292+F293+F294+F295</f>
        <v>0</v>
      </c>
      <c r="G291" s="59">
        <f>G292+G293+G294+G295</f>
        <v>0</v>
      </c>
      <c r="H291" s="59">
        <f>H292+H293+H294+H295</f>
        <v>0</v>
      </c>
      <c r="I291" s="60">
        <v>0</v>
      </c>
      <c r="J291" s="60">
        <v>0</v>
      </c>
      <c r="K291" s="60">
        <v>0</v>
      </c>
    </row>
    <row r="292" spans="1:11" ht="31.5" x14ac:dyDescent="0.25">
      <c r="A292" s="131"/>
      <c r="B292" s="137"/>
      <c r="C292" s="58" t="s">
        <v>76</v>
      </c>
      <c r="D292" s="59">
        <f>D312</f>
        <v>0</v>
      </c>
      <c r="E292" s="59">
        <f>E312</f>
        <v>0</v>
      </c>
      <c r="F292" s="59">
        <f>F312</f>
        <v>0</v>
      </c>
      <c r="G292" s="59">
        <f>G312</f>
        <v>0</v>
      </c>
      <c r="H292" s="59">
        <f>H312</f>
        <v>0</v>
      </c>
      <c r="I292" s="60">
        <v>0</v>
      </c>
      <c r="J292" s="60">
        <v>0</v>
      </c>
      <c r="K292" s="60">
        <v>0</v>
      </c>
    </row>
    <row r="293" spans="1:11" ht="47.25" x14ac:dyDescent="0.25">
      <c r="A293" s="131"/>
      <c r="B293" s="137"/>
      <c r="C293" s="58" t="s">
        <v>92</v>
      </c>
      <c r="D293" s="59">
        <v>0</v>
      </c>
      <c r="E293" s="59">
        <v>0</v>
      </c>
      <c r="F293" s="59">
        <v>0</v>
      </c>
      <c r="G293" s="59">
        <v>0</v>
      </c>
      <c r="H293" s="59">
        <v>0</v>
      </c>
      <c r="I293" s="60">
        <v>0</v>
      </c>
      <c r="J293" s="60">
        <v>0</v>
      </c>
      <c r="K293" s="60">
        <v>0</v>
      </c>
    </row>
    <row r="294" spans="1:11" ht="47.25" x14ac:dyDescent="0.25">
      <c r="A294" s="131"/>
      <c r="B294" s="137"/>
      <c r="C294" s="58" t="s">
        <v>78</v>
      </c>
      <c r="D294" s="59">
        <v>0</v>
      </c>
      <c r="E294" s="59">
        <v>0</v>
      </c>
      <c r="F294" s="59">
        <v>0</v>
      </c>
      <c r="G294" s="59">
        <v>0</v>
      </c>
      <c r="H294" s="59">
        <v>0</v>
      </c>
      <c r="I294" s="60">
        <v>0</v>
      </c>
      <c r="J294" s="60">
        <v>0</v>
      </c>
      <c r="K294" s="60">
        <v>0</v>
      </c>
    </row>
    <row r="295" spans="1:11" ht="47.25" x14ac:dyDescent="0.25">
      <c r="A295" s="131"/>
      <c r="B295" s="137"/>
      <c r="C295" s="58" t="s">
        <v>79</v>
      </c>
      <c r="D295" s="59">
        <v>0</v>
      </c>
      <c r="E295" s="59">
        <v>0</v>
      </c>
      <c r="F295" s="59">
        <v>0</v>
      </c>
      <c r="G295" s="59">
        <v>0</v>
      </c>
      <c r="H295" s="59">
        <v>0</v>
      </c>
      <c r="I295" s="60">
        <v>0</v>
      </c>
      <c r="J295" s="60">
        <v>0</v>
      </c>
      <c r="K295" s="60">
        <v>0</v>
      </c>
    </row>
    <row r="296" spans="1:11" x14ac:dyDescent="0.25">
      <c r="A296" s="131"/>
      <c r="B296" s="130" t="s">
        <v>145</v>
      </c>
      <c r="C296" s="58" t="s">
        <v>9</v>
      </c>
      <c r="D296" s="59">
        <f>D297+D298+D299+D300</f>
        <v>200</v>
      </c>
      <c r="E296" s="59">
        <f>E297+E298+E299+E300</f>
        <v>0</v>
      </c>
      <c r="F296" s="59">
        <f>F297+F298+F299+F300</f>
        <v>0</v>
      </c>
      <c r="G296" s="59">
        <f>G297+G298+G299+G300</f>
        <v>30</v>
      </c>
      <c r="H296" s="59">
        <f>H297+H298+H299+H300</f>
        <v>30</v>
      </c>
      <c r="I296" s="60">
        <f t="shared" ref="I296:I325" si="59">H296/D296*100</f>
        <v>15</v>
      </c>
      <c r="J296" s="60">
        <v>0</v>
      </c>
      <c r="K296" s="60">
        <v>0</v>
      </c>
    </row>
    <row r="297" spans="1:11" ht="31.5" x14ac:dyDescent="0.25">
      <c r="A297" s="131"/>
      <c r="B297" s="131"/>
      <c r="C297" s="58" t="s">
        <v>76</v>
      </c>
      <c r="D297" s="59">
        <f>D322</f>
        <v>0</v>
      </c>
      <c r="E297" s="59">
        <f>E322</f>
        <v>0</v>
      </c>
      <c r="F297" s="59">
        <f>F322</f>
        <v>0</v>
      </c>
      <c r="G297" s="59">
        <f>G322</f>
        <v>0</v>
      </c>
      <c r="H297" s="59">
        <f>H322</f>
        <v>0</v>
      </c>
      <c r="I297" s="60">
        <v>0</v>
      </c>
      <c r="J297" s="60">
        <v>0</v>
      </c>
      <c r="K297" s="60">
        <v>0</v>
      </c>
    </row>
    <row r="298" spans="1:11" ht="47.25" x14ac:dyDescent="0.25">
      <c r="A298" s="131"/>
      <c r="B298" s="131"/>
      <c r="C298" s="58" t="s">
        <v>92</v>
      </c>
      <c r="D298" s="59">
        <f t="shared" ref="D298:H300" si="60">D323</f>
        <v>0</v>
      </c>
      <c r="E298" s="59">
        <f t="shared" si="60"/>
        <v>0</v>
      </c>
      <c r="F298" s="59">
        <f t="shared" si="60"/>
        <v>0</v>
      </c>
      <c r="G298" s="59">
        <f t="shared" si="60"/>
        <v>0</v>
      </c>
      <c r="H298" s="59">
        <f t="shared" si="60"/>
        <v>0</v>
      </c>
      <c r="I298" s="60">
        <v>0</v>
      </c>
      <c r="J298" s="60">
        <v>0</v>
      </c>
      <c r="K298" s="60">
        <v>0</v>
      </c>
    </row>
    <row r="299" spans="1:11" ht="47.25" x14ac:dyDescent="0.25">
      <c r="A299" s="131"/>
      <c r="B299" s="131"/>
      <c r="C299" s="58" t="s">
        <v>78</v>
      </c>
      <c r="D299" s="59">
        <f t="shared" si="60"/>
        <v>0</v>
      </c>
      <c r="E299" s="59">
        <f t="shared" si="60"/>
        <v>0</v>
      </c>
      <c r="F299" s="59">
        <f t="shared" si="60"/>
        <v>0</v>
      </c>
      <c r="G299" s="59">
        <f t="shared" si="60"/>
        <v>0</v>
      </c>
      <c r="H299" s="59">
        <f t="shared" si="60"/>
        <v>0</v>
      </c>
      <c r="I299" s="60">
        <v>0</v>
      </c>
      <c r="J299" s="60">
        <v>0</v>
      </c>
      <c r="K299" s="60">
        <v>0</v>
      </c>
    </row>
    <row r="300" spans="1:11" ht="47.25" x14ac:dyDescent="0.25">
      <c r="A300" s="131"/>
      <c r="B300" s="132"/>
      <c r="C300" s="58" t="s">
        <v>79</v>
      </c>
      <c r="D300" s="59">
        <f t="shared" si="60"/>
        <v>200</v>
      </c>
      <c r="E300" s="59">
        <f t="shared" si="60"/>
        <v>0</v>
      </c>
      <c r="F300" s="59">
        <f t="shared" si="60"/>
        <v>0</v>
      </c>
      <c r="G300" s="59">
        <f t="shared" si="60"/>
        <v>30</v>
      </c>
      <c r="H300" s="59">
        <f t="shared" si="60"/>
        <v>30</v>
      </c>
      <c r="I300" s="60">
        <f t="shared" si="59"/>
        <v>15</v>
      </c>
      <c r="J300" s="60">
        <v>0</v>
      </c>
      <c r="K300" s="60">
        <v>0</v>
      </c>
    </row>
    <row r="301" spans="1:11" x14ac:dyDescent="0.25">
      <c r="A301" s="131"/>
      <c r="B301" s="130" t="s">
        <v>82</v>
      </c>
      <c r="C301" s="58" t="s">
        <v>9</v>
      </c>
      <c r="D301" s="59">
        <f>D302+D303+D304+D305</f>
        <v>0</v>
      </c>
      <c r="E301" s="59">
        <f>E302+E303+E304+E305</f>
        <v>0</v>
      </c>
      <c r="F301" s="59">
        <f>F302+F303+F304+F305</f>
        <v>0</v>
      </c>
      <c r="G301" s="59">
        <f>G302+G303+G304+G305</f>
        <v>0</v>
      </c>
      <c r="H301" s="59">
        <f>H302+H303+H304+H305</f>
        <v>0</v>
      </c>
      <c r="I301" s="60">
        <v>0</v>
      </c>
      <c r="J301" s="60">
        <v>0</v>
      </c>
      <c r="K301" s="60">
        <v>0</v>
      </c>
    </row>
    <row r="302" spans="1:11" ht="31.5" x14ac:dyDescent="0.25">
      <c r="A302" s="131"/>
      <c r="B302" s="131"/>
      <c r="C302" s="58" t="s">
        <v>76</v>
      </c>
      <c r="D302" s="59">
        <f>D307</f>
        <v>0</v>
      </c>
      <c r="E302" s="59">
        <f>E307</f>
        <v>0</v>
      </c>
      <c r="F302" s="59">
        <f>F307</f>
        <v>0</v>
      </c>
      <c r="G302" s="59">
        <f>G307</f>
        <v>0</v>
      </c>
      <c r="H302" s="59">
        <f>H307</f>
        <v>0</v>
      </c>
      <c r="I302" s="60">
        <v>0</v>
      </c>
      <c r="J302" s="60">
        <v>0</v>
      </c>
      <c r="K302" s="60">
        <v>0</v>
      </c>
    </row>
    <row r="303" spans="1:11" ht="47.25" x14ac:dyDescent="0.25">
      <c r="A303" s="131"/>
      <c r="B303" s="131"/>
      <c r="C303" s="58" t="s">
        <v>92</v>
      </c>
      <c r="D303" s="59">
        <f t="shared" ref="D303:H305" si="61">D308</f>
        <v>0</v>
      </c>
      <c r="E303" s="59">
        <f t="shared" si="61"/>
        <v>0</v>
      </c>
      <c r="F303" s="59">
        <f t="shared" si="61"/>
        <v>0</v>
      </c>
      <c r="G303" s="59">
        <f t="shared" si="61"/>
        <v>0</v>
      </c>
      <c r="H303" s="59">
        <f t="shared" si="61"/>
        <v>0</v>
      </c>
      <c r="I303" s="60">
        <v>0</v>
      </c>
      <c r="J303" s="60">
        <v>0</v>
      </c>
      <c r="K303" s="60">
        <v>0</v>
      </c>
    </row>
    <row r="304" spans="1:11" ht="47.25" x14ac:dyDescent="0.25">
      <c r="A304" s="131"/>
      <c r="B304" s="131"/>
      <c r="C304" s="58" t="s">
        <v>78</v>
      </c>
      <c r="D304" s="59">
        <f t="shared" si="61"/>
        <v>0</v>
      </c>
      <c r="E304" s="59">
        <f t="shared" si="61"/>
        <v>0</v>
      </c>
      <c r="F304" s="59">
        <f t="shared" si="61"/>
        <v>0</v>
      </c>
      <c r="G304" s="59">
        <f t="shared" si="61"/>
        <v>0</v>
      </c>
      <c r="H304" s="59">
        <f t="shared" si="61"/>
        <v>0</v>
      </c>
      <c r="I304" s="60">
        <v>0</v>
      </c>
      <c r="J304" s="60">
        <v>0</v>
      </c>
      <c r="K304" s="60">
        <v>0</v>
      </c>
    </row>
    <row r="305" spans="1:11" ht="47.25" x14ac:dyDescent="0.25">
      <c r="A305" s="132"/>
      <c r="B305" s="132"/>
      <c r="C305" s="58" t="s">
        <v>79</v>
      </c>
      <c r="D305" s="59">
        <f t="shared" si="61"/>
        <v>0</v>
      </c>
      <c r="E305" s="59">
        <f t="shared" si="61"/>
        <v>0</v>
      </c>
      <c r="F305" s="59">
        <f t="shared" si="61"/>
        <v>0</v>
      </c>
      <c r="G305" s="59">
        <f t="shared" si="61"/>
        <v>0</v>
      </c>
      <c r="H305" s="59">
        <f t="shared" si="61"/>
        <v>0</v>
      </c>
      <c r="I305" s="60">
        <v>0</v>
      </c>
      <c r="J305" s="60">
        <v>0</v>
      </c>
      <c r="K305" s="60">
        <v>0</v>
      </c>
    </row>
    <row r="306" spans="1:11" x14ac:dyDescent="0.25">
      <c r="A306" s="130" t="s">
        <v>146</v>
      </c>
      <c r="B306" s="130" t="s">
        <v>147</v>
      </c>
      <c r="C306" s="58" t="s">
        <v>9</v>
      </c>
      <c r="D306" s="59">
        <f>D307+D308+D309+D310</f>
        <v>0</v>
      </c>
      <c r="E306" s="59">
        <f>E307+E308+E309+E310</f>
        <v>0</v>
      </c>
      <c r="F306" s="59">
        <f>F307+F308+F309+F310</f>
        <v>0</v>
      </c>
      <c r="G306" s="59">
        <f>G307+G308+G309+G310</f>
        <v>0</v>
      </c>
      <c r="H306" s="59">
        <f>H307+H308+H309+H310</f>
        <v>0</v>
      </c>
      <c r="I306" s="60">
        <v>0</v>
      </c>
      <c r="J306" s="60">
        <v>0</v>
      </c>
      <c r="K306" s="60">
        <v>0</v>
      </c>
    </row>
    <row r="307" spans="1:11" ht="31.5" x14ac:dyDescent="0.25">
      <c r="A307" s="131"/>
      <c r="B307" s="131"/>
      <c r="C307" s="58" t="s">
        <v>76</v>
      </c>
      <c r="D307" s="59">
        <v>0</v>
      </c>
      <c r="E307" s="59">
        <v>0</v>
      </c>
      <c r="F307" s="59">
        <v>0</v>
      </c>
      <c r="G307" s="59">
        <v>0</v>
      </c>
      <c r="H307" s="59">
        <v>0</v>
      </c>
      <c r="I307" s="60">
        <v>0</v>
      </c>
      <c r="J307" s="60">
        <v>0</v>
      </c>
      <c r="K307" s="60">
        <v>0</v>
      </c>
    </row>
    <row r="308" spans="1:11" ht="47.25" x14ac:dyDescent="0.25">
      <c r="A308" s="131"/>
      <c r="B308" s="131"/>
      <c r="C308" s="58" t="s">
        <v>92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60">
        <v>0</v>
      </c>
      <c r="J308" s="60">
        <v>0</v>
      </c>
      <c r="K308" s="60">
        <v>0</v>
      </c>
    </row>
    <row r="309" spans="1:11" ht="47.25" x14ac:dyDescent="0.25">
      <c r="A309" s="131"/>
      <c r="B309" s="131"/>
      <c r="C309" s="58" t="s">
        <v>78</v>
      </c>
      <c r="D309" s="59">
        <v>0</v>
      </c>
      <c r="E309" s="59">
        <v>0</v>
      </c>
      <c r="F309" s="59">
        <v>0</v>
      </c>
      <c r="G309" s="59">
        <v>0</v>
      </c>
      <c r="H309" s="59">
        <v>0</v>
      </c>
      <c r="I309" s="60">
        <v>0</v>
      </c>
      <c r="J309" s="60">
        <v>0</v>
      </c>
      <c r="K309" s="60">
        <v>0</v>
      </c>
    </row>
    <row r="310" spans="1:11" ht="47.25" x14ac:dyDescent="0.25">
      <c r="A310" s="132"/>
      <c r="B310" s="132"/>
      <c r="C310" s="58" t="s">
        <v>79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60">
        <v>0</v>
      </c>
      <c r="J310" s="60">
        <v>0</v>
      </c>
      <c r="K310" s="60">
        <v>0</v>
      </c>
    </row>
    <row r="311" spans="1:11" x14ac:dyDescent="0.25">
      <c r="A311" s="130" t="s">
        <v>148</v>
      </c>
      <c r="B311" s="130" t="s">
        <v>99</v>
      </c>
      <c r="C311" s="58" t="s">
        <v>9</v>
      </c>
      <c r="D311" s="59">
        <f>D312+D313+D314+D315</f>
        <v>0</v>
      </c>
      <c r="E311" s="59">
        <f>E312+E313+E314+E315</f>
        <v>0</v>
      </c>
      <c r="F311" s="59">
        <f>F312+F313+F314+F315</f>
        <v>0</v>
      </c>
      <c r="G311" s="59">
        <f>G312+G313+G314+G315</f>
        <v>0</v>
      </c>
      <c r="H311" s="59">
        <f>H312+H313+H314+H315</f>
        <v>0</v>
      </c>
      <c r="I311" s="60">
        <v>0</v>
      </c>
      <c r="J311" s="60">
        <v>0</v>
      </c>
      <c r="K311" s="60">
        <v>0</v>
      </c>
    </row>
    <row r="312" spans="1:11" ht="31.5" x14ac:dyDescent="0.25">
      <c r="A312" s="131"/>
      <c r="B312" s="131"/>
      <c r="C312" s="58" t="s">
        <v>76</v>
      </c>
      <c r="D312" s="59">
        <v>0</v>
      </c>
      <c r="E312" s="59">
        <v>0</v>
      </c>
      <c r="F312" s="59">
        <f>79-79</f>
        <v>0</v>
      </c>
      <c r="G312" s="59">
        <f>79-79</f>
        <v>0</v>
      </c>
      <c r="H312" s="59">
        <f>79-79</f>
        <v>0</v>
      </c>
      <c r="I312" s="60">
        <v>0</v>
      </c>
      <c r="J312" s="60">
        <v>0</v>
      </c>
      <c r="K312" s="60">
        <v>0</v>
      </c>
    </row>
    <row r="313" spans="1:11" ht="47.25" x14ac:dyDescent="0.25">
      <c r="A313" s="131"/>
      <c r="B313" s="131"/>
      <c r="C313" s="58" t="s">
        <v>92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60">
        <v>0</v>
      </c>
      <c r="J313" s="60">
        <v>0</v>
      </c>
      <c r="K313" s="60">
        <v>0</v>
      </c>
    </row>
    <row r="314" spans="1:11" ht="47.25" x14ac:dyDescent="0.25">
      <c r="A314" s="131"/>
      <c r="B314" s="131"/>
      <c r="C314" s="58" t="s">
        <v>78</v>
      </c>
      <c r="D314" s="59">
        <v>0</v>
      </c>
      <c r="E314" s="59">
        <v>0</v>
      </c>
      <c r="F314" s="59">
        <v>0</v>
      </c>
      <c r="G314" s="59">
        <v>0</v>
      </c>
      <c r="H314" s="59">
        <v>0</v>
      </c>
      <c r="I314" s="60">
        <v>0</v>
      </c>
      <c r="J314" s="60">
        <v>0</v>
      </c>
      <c r="K314" s="60">
        <v>0</v>
      </c>
    </row>
    <row r="315" spans="1:11" ht="47.25" x14ac:dyDescent="0.25">
      <c r="A315" s="132"/>
      <c r="B315" s="132"/>
      <c r="C315" s="58" t="s">
        <v>79</v>
      </c>
      <c r="D315" s="59">
        <v>0</v>
      </c>
      <c r="E315" s="59">
        <v>0</v>
      </c>
      <c r="F315" s="59">
        <v>0</v>
      </c>
      <c r="G315" s="59">
        <v>0</v>
      </c>
      <c r="H315" s="59">
        <v>0</v>
      </c>
      <c r="I315" s="60">
        <v>0</v>
      </c>
      <c r="J315" s="60">
        <v>0</v>
      </c>
      <c r="K315" s="60">
        <v>0</v>
      </c>
    </row>
    <row r="316" spans="1:11" x14ac:dyDescent="0.25">
      <c r="A316" s="130" t="s">
        <v>149</v>
      </c>
      <c r="B316" s="130" t="s">
        <v>132</v>
      </c>
      <c r="C316" s="58" t="s">
        <v>9</v>
      </c>
      <c r="D316" s="59">
        <f>D317+D318+D319+D320</f>
        <v>0</v>
      </c>
      <c r="E316" s="59">
        <f>E317+E318+E319+E320</f>
        <v>0</v>
      </c>
      <c r="F316" s="59">
        <f>F317+F318+F319+F320</f>
        <v>0</v>
      </c>
      <c r="G316" s="59">
        <f>G317+G318+G319+G320</f>
        <v>0</v>
      </c>
      <c r="H316" s="59">
        <f>H317+H318+H319+H320</f>
        <v>0</v>
      </c>
      <c r="I316" s="60">
        <v>0</v>
      </c>
      <c r="J316" s="60">
        <v>0</v>
      </c>
      <c r="K316" s="60">
        <v>0</v>
      </c>
    </row>
    <row r="317" spans="1:11" ht="31.5" x14ac:dyDescent="0.25">
      <c r="A317" s="131"/>
      <c r="B317" s="131"/>
      <c r="C317" s="58" t="s">
        <v>76</v>
      </c>
      <c r="D317" s="59">
        <v>0</v>
      </c>
      <c r="E317" s="59">
        <v>0</v>
      </c>
      <c r="F317" s="59">
        <v>0</v>
      </c>
      <c r="G317" s="59">
        <v>0</v>
      </c>
      <c r="H317" s="59">
        <v>0</v>
      </c>
      <c r="I317" s="60">
        <v>0</v>
      </c>
      <c r="J317" s="60">
        <v>0</v>
      </c>
      <c r="K317" s="60">
        <v>0</v>
      </c>
    </row>
    <row r="318" spans="1:11" ht="47.25" x14ac:dyDescent="0.25">
      <c r="A318" s="131"/>
      <c r="B318" s="131"/>
      <c r="C318" s="58" t="s">
        <v>92</v>
      </c>
      <c r="D318" s="59">
        <v>0</v>
      </c>
      <c r="E318" s="59">
        <v>0</v>
      </c>
      <c r="F318" s="59">
        <v>0</v>
      </c>
      <c r="G318" s="59">
        <v>0</v>
      </c>
      <c r="H318" s="59">
        <v>0</v>
      </c>
      <c r="I318" s="60">
        <v>0</v>
      </c>
      <c r="J318" s="60">
        <v>0</v>
      </c>
      <c r="K318" s="60">
        <v>0</v>
      </c>
    </row>
    <row r="319" spans="1:11" ht="47.25" x14ac:dyDescent="0.25">
      <c r="A319" s="131"/>
      <c r="B319" s="131"/>
      <c r="C319" s="58" t="s">
        <v>78</v>
      </c>
      <c r="D319" s="59">
        <v>0</v>
      </c>
      <c r="E319" s="59">
        <v>0</v>
      </c>
      <c r="F319" s="59">
        <v>0</v>
      </c>
      <c r="G319" s="59">
        <v>0</v>
      </c>
      <c r="H319" s="59">
        <v>0</v>
      </c>
      <c r="I319" s="60">
        <v>0</v>
      </c>
      <c r="J319" s="60">
        <v>0</v>
      </c>
      <c r="K319" s="60">
        <v>0</v>
      </c>
    </row>
    <row r="320" spans="1:11" ht="47.25" x14ac:dyDescent="0.25">
      <c r="A320" s="132"/>
      <c r="B320" s="132"/>
      <c r="C320" s="58" t="s">
        <v>79</v>
      </c>
      <c r="D320" s="59">
        <v>0</v>
      </c>
      <c r="E320" s="59">
        <v>0</v>
      </c>
      <c r="F320" s="59">
        <v>0</v>
      </c>
      <c r="G320" s="59">
        <v>0</v>
      </c>
      <c r="H320" s="59">
        <v>0</v>
      </c>
      <c r="I320" s="60">
        <v>0</v>
      </c>
      <c r="J320" s="60">
        <v>0</v>
      </c>
      <c r="K320" s="60">
        <v>0</v>
      </c>
    </row>
    <row r="321" spans="1:11" x14ac:dyDescent="0.25">
      <c r="A321" s="130" t="s">
        <v>150</v>
      </c>
      <c r="B321" s="130" t="s">
        <v>151</v>
      </c>
      <c r="C321" s="58" t="s">
        <v>9</v>
      </c>
      <c r="D321" s="59">
        <f>D322+D323+D324+D325</f>
        <v>200</v>
      </c>
      <c r="E321" s="59">
        <f>E322+E323+E324+E325</f>
        <v>0</v>
      </c>
      <c r="F321" s="59">
        <f>F322+F323+F324+F325</f>
        <v>0</v>
      </c>
      <c r="G321" s="59">
        <f>G322+G323+G324+G325</f>
        <v>30</v>
      </c>
      <c r="H321" s="59">
        <f>H322+H323+H324+H325</f>
        <v>30</v>
      </c>
      <c r="I321" s="60">
        <f t="shared" si="59"/>
        <v>15</v>
      </c>
      <c r="J321" s="60">
        <v>0</v>
      </c>
      <c r="K321" s="60">
        <v>0</v>
      </c>
    </row>
    <row r="322" spans="1:11" ht="31.5" x14ac:dyDescent="0.25">
      <c r="A322" s="131"/>
      <c r="B322" s="131"/>
      <c r="C322" s="58" t="s">
        <v>76</v>
      </c>
      <c r="D322" s="59">
        <v>0</v>
      </c>
      <c r="E322" s="59">
        <v>0</v>
      </c>
      <c r="F322" s="59">
        <v>0</v>
      </c>
      <c r="G322" s="59">
        <v>0</v>
      </c>
      <c r="H322" s="59">
        <v>0</v>
      </c>
      <c r="I322" s="60">
        <v>0</v>
      </c>
      <c r="J322" s="60">
        <v>0</v>
      </c>
      <c r="K322" s="60">
        <v>0</v>
      </c>
    </row>
    <row r="323" spans="1:11" ht="47.25" x14ac:dyDescent="0.25">
      <c r="A323" s="131"/>
      <c r="B323" s="131"/>
      <c r="C323" s="58" t="s">
        <v>92</v>
      </c>
      <c r="D323" s="59">
        <v>0</v>
      </c>
      <c r="E323" s="59">
        <v>0</v>
      </c>
      <c r="F323" s="59">
        <v>0</v>
      </c>
      <c r="G323" s="59">
        <v>0</v>
      </c>
      <c r="H323" s="59">
        <v>0</v>
      </c>
      <c r="I323" s="60">
        <v>0</v>
      </c>
      <c r="J323" s="60">
        <v>0</v>
      </c>
      <c r="K323" s="60">
        <v>0</v>
      </c>
    </row>
    <row r="324" spans="1:11" ht="47.25" x14ac:dyDescent="0.25">
      <c r="A324" s="131"/>
      <c r="B324" s="131"/>
      <c r="C324" s="58" t="s">
        <v>78</v>
      </c>
      <c r="D324" s="59">
        <v>0</v>
      </c>
      <c r="E324" s="59">
        <v>0</v>
      </c>
      <c r="F324" s="59">
        <v>0</v>
      </c>
      <c r="G324" s="59">
        <v>0</v>
      </c>
      <c r="H324" s="59">
        <v>0</v>
      </c>
      <c r="I324" s="60">
        <v>0</v>
      </c>
      <c r="J324" s="60">
        <v>0</v>
      </c>
      <c r="K324" s="60">
        <v>0</v>
      </c>
    </row>
    <row r="325" spans="1:11" ht="47.25" x14ac:dyDescent="0.25">
      <c r="A325" s="132"/>
      <c r="B325" s="132"/>
      <c r="C325" s="58" t="s">
        <v>79</v>
      </c>
      <c r="D325" s="59">
        <v>200</v>
      </c>
      <c r="E325" s="59">
        <v>0</v>
      </c>
      <c r="F325" s="59">
        <v>0</v>
      </c>
      <c r="G325" s="59">
        <v>30</v>
      </c>
      <c r="H325" s="59">
        <v>30</v>
      </c>
      <c r="I325" s="60">
        <f t="shared" si="59"/>
        <v>15</v>
      </c>
      <c r="J325" s="60">
        <v>0</v>
      </c>
      <c r="K325" s="60">
        <v>0</v>
      </c>
    </row>
    <row r="326" spans="1:11" x14ac:dyDescent="0.25">
      <c r="A326" s="130" t="s">
        <v>152</v>
      </c>
      <c r="B326" s="133" t="s">
        <v>153</v>
      </c>
      <c r="C326" s="58" t="s">
        <v>9</v>
      </c>
      <c r="D326" s="59">
        <f>D327+D328+D329+D330</f>
        <v>0</v>
      </c>
      <c r="E326" s="59">
        <f>E327+E328+E329+E330</f>
        <v>0</v>
      </c>
      <c r="F326" s="59">
        <f>F327+F328+F329+F330</f>
        <v>0</v>
      </c>
      <c r="G326" s="59">
        <f>G327+G328+G329+G330</f>
        <v>0</v>
      </c>
      <c r="H326" s="59">
        <f>H327+H328+H329+H330</f>
        <v>0</v>
      </c>
      <c r="I326" s="60">
        <v>0</v>
      </c>
      <c r="J326" s="60">
        <v>0</v>
      </c>
      <c r="K326" s="60">
        <v>0</v>
      </c>
    </row>
    <row r="327" spans="1:11" ht="31.5" x14ac:dyDescent="0.25">
      <c r="A327" s="131"/>
      <c r="B327" s="133"/>
      <c r="C327" s="58" t="s">
        <v>76</v>
      </c>
      <c r="D327" s="59">
        <f>D333+D338+D343</f>
        <v>0</v>
      </c>
      <c r="E327" s="59">
        <f>E333+E338+E343</f>
        <v>0</v>
      </c>
      <c r="F327" s="59">
        <f>F333+F338+F343</f>
        <v>0</v>
      </c>
      <c r="G327" s="59">
        <f>G333+G338+G343</f>
        <v>0</v>
      </c>
      <c r="H327" s="59">
        <f>H333+H338+H343</f>
        <v>0</v>
      </c>
      <c r="I327" s="60">
        <v>0</v>
      </c>
      <c r="J327" s="60">
        <v>0</v>
      </c>
      <c r="K327" s="60">
        <v>0</v>
      </c>
    </row>
    <row r="328" spans="1:11" ht="47.25" x14ac:dyDescent="0.25">
      <c r="A328" s="131"/>
      <c r="B328" s="133"/>
      <c r="C328" s="58" t="s">
        <v>92</v>
      </c>
      <c r="D328" s="59">
        <f t="shared" ref="D328:H330" si="62">D334+D339+D344</f>
        <v>0</v>
      </c>
      <c r="E328" s="59">
        <f t="shared" si="62"/>
        <v>0</v>
      </c>
      <c r="F328" s="59">
        <f t="shared" si="62"/>
        <v>0</v>
      </c>
      <c r="G328" s="59">
        <f t="shared" si="62"/>
        <v>0</v>
      </c>
      <c r="H328" s="59">
        <f t="shared" si="62"/>
        <v>0</v>
      </c>
      <c r="I328" s="60">
        <v>0</v>
      </c>
      <c r="J328" s="60">
        <v>0</v>
      </c>
      <c r="K328" s="60">
        <v>0</v>
      </c>
    </row>
    <row r="329" spans="1:11" ht="47.25" x14ac:dyDescent="0.25">
      <c r="A329" s="131"/>
      <c r="B329" s="133"/>
      <c r="C329" s="58" t="s">
        <v>78</v>
      </c>
      <c r="D329" s="59">
        <f t="shared" si="62"/>
        <v>0</v>
      </c>
      <c r="E329" s="59">
        <f t="shared" si="62"/>
        <v>0</v>
      </c>
      <c r="F329" s="59">
        <f t="shared" si="62"/>
        <v>0</v>
      </c>
      <c r="G329" s="59">
        <f t="shared" si="62"/>
        <v>0</v>
      </c>
      <c r="H329" s="59">
        <f t="shared" si="62"/>
        <v>0</v>
      </c>
      <c r="I329" s="60">
        <v>0</v>
      </c>
      <c r="J329" s="60">
        <v>0</v>
      </c>
      <c r="K329" s="60">
        <v>0</v>
      </c>
    </row>
    <row r="330" spans="1:11" ht="47.25" x14ac:dyDescent="0.25">
      <c r="A330" s="131"/>
      <c r="B330" s="133"/>
      <c r="C330" s="58" t="s">
        <v>79</v>
      </c>
      <c r="D330" s="59">
        <f t="shared" si="62"/>
        <v>0</v>
      </c>
      <c r="E330" s="59">
        <f t="shared" si="62"/>
        <v>0</v>
      </c>
      <c r="F330" s="59">
        <f t="shared" si="62"/>
        <v>0</v>
      </c>
      <c r="G330" s="59">
        <f t="shared" si="62"/>
        <v>0</v>
      </c>
      <c r="H330" s="59">
        <f t="shared" si="62"/>
        <v>0</v>
      </c>
      <c r="I330" s="60">
        <v>0</v>
      </c>
      <c r="J330" s="60">
        <v>0</v>
      </c>
      <c r="K330" s="60">
        <v>0</v>
      </c>
    </row>
    <row r="331" spans="1:11" x14ac:dyDescent="0.25">
      <c r="A331" s="131"/>
      <c r="B331" s="133" t="s">
        <v>80</v>
      </c>
      <c r="C331" s="133"/>
      <c r="D331" s="133"/>
      <c r="E331" s="133"/>
      <c r="F331" s="133"/>
      <c r="G331" s="54"/>
      <c r="H331" s="54"/>
      <c r="I331" s="56"/>
      <c r="J331" s="56"/>
      <c r="K331" s="56"/>
    </row>
    <row r="332" spans="1:11" x14ac:dyDescent="0.25">
      <c r="A332" s="131"/>
      <c r="B332" s="137" t="s">
        <v>99</v>
      </c>
      <c r="C332" s="58" t="s">
        <v>9</v>
      </c>
      <c r="D332" s="59">
        <f>D333+D334+D335+D336</f>
        <v>0</v>
      </c>
      <c r="E332" s="59">
        <f>E333+E334+E335+E336</f>
        <v>0</v>
      </c>
      <c r="F332" s="59">
        <f>F333+F334+F335+F336</f>
        <v>0</v>
      </c>
      <c r="G332" s="59">
        <f>G333+G334+G335+G336</f>
        <v>0</v>
      </c>
      <c r="H332" s="59">
        <f>H333+H334+H335+H336</f>
        <v>0</v>
      </c>
      <c r="I332" s="60">
        <v>0</v>
      </c>
      <c r="J332" s="60">
        <v>0</v>
      </c>
      <c r="K332" s="60">
        <v>0</v>
      </c>
    </row>
    <row r="333" spans="1:11" ht="31.5" x14ac:dyDescent="0.25">
      <c r="A333" s="131"/>
      <c r="B333" s="137"/>
      <c r="C333" s="58" t="s">
        <v>76</v>
      </c>
      <c r="D333" s="59">
        <f>D353</f>
        <v>0</v>
      </c>
      <c r="E333" s="59">
        <f>E353</f>
        <v>0</v>
      </c>
      <c r="F333" s="59">
        <f>F353</f>
        <v>0</v>
      </c>
      <c r="G333" s="59">
        <f>G353</f>
        <v>0</v>
      </c>
      <c r="H333" s="59">
        <f>H353</f>
        <v>0</v>
      </c>
      <c r="I333" s="60">
        <v>0</v>
      </c>
      <c r="J333" s="60">
        <v>0</v>
      </c>
      <c r="K333" s="60">
        <v>0</v>
      </c>
    </row>
    <row r="334" spans="1:11" ht="47.25" x14ac:dyDescent="0.25">
      <c r="A334" s="131"/>
      <c r="B334" s="137"/>
      <c r="C334" s="58" t="s">
        <v>92</v>
      </c>
      <c r="D334" s="59">
        <f t="shared" ref="D334:H336" si="63">D354</f>
        <v>0</v>
      </c>
      <c r="E334" s="59">
        <f t="shared" si="63"/>
        <v>0</v>
      </c>
      <c r="F334" s="59">
        <f t="shared" si="63"/>
        <v>0</v>
      </c>
      <c r="G334" s="59">
        <f t="shared" si="63"/>
        <v>0</v>
      </c>
      <c r="H334" s="59">
        <f t="shared" si="63"/>
        <v>0</v>
      </c>
      <c r="I334" s="60">
        <v>0</v>
      </c>
      <c r="J334" s="60">
        <v>0</v>
      </c>
      <c r="K334" s="60">
        <v>0</v>
      </c>
    </row>
    <row r="335" spans="1:11" ht="47.25" x14ac:dyDescent="0.25">
      <c r="A335" s="131"/>
      <c r="B335" s="137"/>
      <c r="C335" s="58" t="s">
        <v>78</v>
      </c>
      <c r="D335" s="59">
        <f t="shared" si="63"/>
        <v>0</v>
      </c>
      <c r="E335" s="59">
        <f t="shared" si="63"/>
        <v>0</v>
      </c>
      <c r="F335" s="59">
        <f t="shared" si="63"/>
        <v>0</v>
      </c>
      <c r="G335" s="59">
        <f t="shared" si="63"/>
        <v>0</v>
      </c>
      <c r="H335" s="59">
        <f t="shared" si="63"/>
        <v>0</v>
      </c>
      <c r="I335" s="60">
        <v>0</v>
      </c>
      <c r="J335" s="60">
        <v>0</v>
      </c>
      <c r="K335" s="60">
        <v>0</v>
      </c>
    </row>
    <row r="336" spans="1:11" ht="47.25" x14ac:dyDescent="0.25">
      <c r="A336" s="131"/>
      <c r="B336" s="137"/>
      <c r="C336" s="58" t="s">
        <v>79</v>
      </c>
      <c r="D336" s="59">
        <f t="shared" si="63"/>
        <v>0</v>
      </c>
      <c r="E336" s="59">
        <f t="shared" si="63"/>
        <v>0</v>
      </c>
      <c r="F336" s="59">
        <f t="shared" si="63"/>
        <v>0</v>
      </c>
      <c r="G336" s="59">
        <f t="shared" si="63"/>
        <v>0</v>
      </c>
      <c r="H336" s="59">
        <f t="shared" si="63"/>
        <v>0</v>
      </c>
      <c r="I336" s="60">
        <v>0</v>
      </c>
      <c r="J336" s="60">
        <v>0</v>
      </c>
      <c r="K336" s="60">
        <v>0</v>
      </c>
    </row>
    <row r="337" spans="1:11" x14ac:dyDescent="0.25">
      <c r="A337" s="131"/>
      <c r="B337" s="138" t="s">
        <v>82</v>
      </c>
      <c r="C337" s="58" t="s">
        <v>9</v>
      </c>
      <c r="D337" s="59">
        <f>D338+D339+D340+D341</f>
        <v>0</v>
      </c>
      <c r="E337" s="59">
        <f>E338+E339+E340+E341</f>
        <v>0</v>
      </c>
      <c r="F337" s="59">
        <f>F338+F339+F340+F341</f>
        <v>0</v>
      </c>
      <c r="G337" s="59">
        <f>G338+G339+G340+G341</f>
        <v>0</v>
      </c>
      <c r="H337" s="59">
        <f>H338+H339+H340+H341</f>
        <v>0</v>
      </c>
      <c r="I337" s="60">
        <v>0</v>
      </c>
      <c r="J337" s="60">
        <v>0</v>
      </c>
      <c r="K337" s="60">
        <v>0</v>
      </c>
    </row>
    <row r="338" spans="1:11" ht="31.5" x14ac:dyDescent="0.25">
      <c r="A338" s="131"/>
      <c r="B338" s="139"/>
      <c r="C338" s="58" t="s">
        <v>76</v>
      </c>
      <c r="D338" s="59">
        <f>D358</f>
        <v>0</v>
      </c>
      <c r="E338" s="59">
        <f>E358</f>
        <v>0</v>
      </c>
      <c r="F338" s="59">
        <f>F358</f>
        <v>0</v>
      </c>
      <c r="G338" s="59">
        <f>G358</f>
        <v>0</v>
      </c>
      <c r="H338" s="59">
        <f>H358</f>
        <v>0</v>
      </c>
      <c r="I338" s="60">
        <v>0</v>
      </c>
      <c r="J338" s="60">
        <v>0</v>
      </c>
      <c r="K338" s="60">
        <v>0</v>
      </c>
    </row>
    <row r="339" spans="1:11" ht="47.25" x14ac:dyDescent="0.25">
      <c r="A339" s="131"/>
      <c r="B339" s="139"/>
      <c r="C339" s="58" t="s">
        <v>92</v>
      </c>
      <c r="D339" s="59">
        <f t="shared" ref="D339:H341" si="64">D359</f>
        <v>0</v>
      </c>
      <c r="E339" s="59">
        <f t="shared" si="64"/>
        <v>0</v>
      </c>
      <c r="F339" s="59">
        <f t="shared" si="64"/>
        <v>0</v>
      </c>
      <c r="G339" s="59">
        <f t="shared" si="64"/>
        <v>0</v>
      </c>
      <c r="H339" s="59">
        <f t="shared" si="64"/>
        <v>0</v>
      </c>
      <c r="I339" s="60">
        <v>0</v>
      </c>
      <c r="J339" s="60">
        <v>0</v>
      </c>
      <c r="K339" s="60">
        <v>0</v>
      </c>
    </row>
    <row r="340" spans="1:11" ht="47.25" x14ac:dyDescent="0.25">
      <c r="A340" s="131"/>
      <c r="B340" s="139"/>
      <c r="C340" s="58" t="s">
        <v>78</v>
      </c>
      <c r="D340" s="59">
        <f t="shared" si="64"/>
        <v>0</v>
      </c>
      <c r="E340" s="59">
        <f t="shared" si="64"/>
        <v>0</v>
      </c>
      <c r="F340" s="59">
        <f t="shared" si="64"/>
        <v>0</v>
      </c>
      <c r="G340" s="59">
        <f t="shared" si="64"/>
        <v>0</v>
      </c>
      <c r="H340" s="59">
        <f t="shared" si="64"/>
        <v>0</v>
      </c>
      <c r="I340" s="60">
        <v>0</v>
      </c>
      <c r="J340" s="60">
        <v>0</v>
      </c>
      <c r="K340" s="60">
        <v>0</v>
      </c>
    </row>
    <row r="341" spans="1:11" ht="47.25" x14ac:dyDescent="0.25">
      <c r="A341" s="131"/>
      <c r="B341" s="140"/>
      <c r="C341" s="58" t="s">
        <v>79</v>
      </c>
      <c r="D341" s="59">
        <f t="shared" si="64"/>
        <v>0</v>
      </c>
      <c r="E341" s="59">
        <f t="shared" si="64"/>
        <v>0</v>
      </c>
      <c r="F341" s="59">
        <f t="shared" si="64"/>
        <v>0</v>
      </c>
      <c r="G341" s="59">
        <f t="shared" si="64"/>
        <v>0</v>
      </c>
      <c r="H341" s="59">
        <f t="shared" si="64"/>
        <v>0</v>
      </c>
      <c r="I341" s="60">
        <v>0</v>
      </c>
      <c r="J341" s="60">
        <v>0</v>
      </c>
      <c r="K341" s="60">
        <v>0</v>
      </c>
    </row>
    <row r="342" spans="1:11" x14ac:dyDescent="0.25">
      <c r="A342" s="131"/>
      <c r="B342" s="138" t="s">
        <v>132</v>
      </c>
      <c r="C342" s="58" t="s">
        <v>9</v>
      </c>
      <c r="D342" s="59">
        <f>D343+D344+D345+D346</f>
        <v>0</v>
      </c>
      <c r="E342" s="59">
        <f>E343+E344+E345+E346</f>
        <v>0</v>
      </c>
      <c r="F342" s="59">
        <f>F343+F344+F345+F346</f>
        <v>0</v>
      </c>
      <c r="G342" s="59">
        <f>G343+G344+G345+G346</f>
        <v>0</v>
      </c>
      <c r="H342" s="59">
        <f>H343+H344+H345+H346</f>
        <v>0</v>
      </c>
      <c r="I342" s="60">
        <v>0</v>
      </c>
      <c r="J342" s="60">
        <v>0</v>
      </c>
      <c r="K342" s="60">
        <v>0</v>
      </c>
    </row>
    <row r="343" spans="1:11" ht="31.5" x14ac:dyDescent="0.25">
      <c r="A343" s="131"/>
      <c r="B343" s="139"/>
      <c r="C343" s="58" t="s">
        <v>76</v>
      </c>
      <c r="D343" s="59">
        <f>D348</f>
        <v>0</v>
      </c>
      <c r="E343" s="59">
        <f>E348</f>
        <v>0</v>
      </c>
      <c r="F343" s="59">
        <f>F348</f>
        <v>0</v>
      </c>
      <c r="G343" s="59">
        <f>G348</f>
        <v>0</v>
      </c>
      <c r="H343" s="59">
        <f>H348</f>
        <v>0</v>
      </c>
      <c r="I343" s="60">
        <v>0</v>
      </c>
      <c r="J343" s="60">
        <v>0</v>
      </c>
      <c r="K343" s="60">
        <v>0</v>
      </c>
    </row>
    <row r="344" spans="1:11" ht="47.25" x14ac:dyDescent="0.25">
      <c r="A344" s="131"/>
      <c r="B344" s="139"/>
      <c r="C344" s="58" t="s">
        <v>92</v>
      </c>
      <c r="D344" s="59">
        <f t="shared" ref="D344:H346" si="65">D349</f>
        <v>0</v>
      </c>
      <c r="E344" s="59">
        <f t="shared" si="65"/>
        <v>0</v>
      </c>
      <c r="F344" s="59">
        <f t="shared" si="65"/>
        <v>0</v>
      </c>
      <c r="G344" s="59">
        <f t="shared" si="65"/>
        <v>0</v>
      </c>
      <c r="H344" s="59">
        <f t="shared" si="65"/>
        <v>0</v>
      </c>
      <c r="I344" s="60">
        <v>0</v>
      </c>
      <c r="J344" s="60">
        <v>0</v>
      </c>
      <c r="K344" s="60">
        <v>0</v>
      </c>
    </row>
    <row r="345" spans="1:11" ht="47.25" x14ac:dyDescent="0.25">
      <c r="A345" s="131"/>
      <c r="B345" s="139"/>
      <c r="C345" s="58" t="s">
        <v>78</v>
      </c>
      <c r="D345" s="59">
        <f t="shared" si="65"/>
        <v>0</v>
      </c>
      <c r="E345" s="59">
        <f t="shared" si="65"/>
        <v>0</v>
      </c>
      <c r="F345" s="59">
        <f t="shared" si="65"/>
        <v>0</v>
      </c>
      <c r="G345" s="59">
        <f t="shared" si="65"/>
        <v>0</v>
      </c>
      <c r="H345" s="59">
        <f t="shared" si="65"/>
        <v>0</v>
      </c>
      <c r="I345" s="60">
        <v>0</v>
      </c>
      <c r="J345" s="60">
        <v>0</v>
      </c>
      <c r="K345" s="60">
        <v>0</v>
      </c>
    </row>
    <row r="346" spans="1:11" ht="47.25" x14ac:dyDescent="0.25">
      <c r="A346" s="132"/>
      <c r="B346" s="140"/>
      <c r="C346" s="58" t="s">
        <v>79</v>
      </c>
      <c r="D346" s="59">
        <f t="shared" si="65"/>
        <v>0</v>
      </c>
      <c r="E346" s="59">
        <f t="shared" si="65"/>
        <v>0</v>
      </c>
      <c r="F346" s="59">
        <f t="shared" si="65"/>
        <v>0</v>
      </c>
      <c r="G346" s="59">
        <f t="shared" si="65"/>
        <v>0</v>
      </c>
      <c r="H346" s="59">
        <f t="shared" si="65"/>
        <v>0</v>
      </c>
      <c r="I346" s="60">
        <v>0</v>
      </c>
      <c r="J346" s="60">
        <v>0</v>
      </c>
      <c r="K346" s="60">
        <v>0</v>
      </c>
    </row>
    <row r="347" spans="1:11" x14ac:dyDescent="0.25">
      <c r="A347" s="130" t="s">
        <v>154</v>
      </c>
      <c r="B347" s="138" t="s">
        <v>132</v>
      </c>
      <c r="C347" s="58" t="s">
        <v>9</v>
      </c>
      <c r="D347" s="59">
        <f>D348+D349+D350+D351</f>
        <v>0</v>
      </c>
      <c r="E347" s="59">
        <f>E348+E349+E350+E351</f>
        <v>0</v>
      </c>
      <c r="F347" s="59">
        <f>F348+F349+F350+F351</f>
        <v>0</v>
      </c>
      <c r="G347" s="59">
        <f>G348+G349+G350+G351</f>
        <v>0</v>
      </c>
      <c r="H347" s="59">
        <f>H348+H349+H350+H351</f>
        <v>0</v>
      </c>
      <c r="I347" s="60">
        <v>0</v>
      </c>
      <c r="J347" s="60">
        <v>0</v>
      </c>
      <c r="K347" s="60">
        <v>0</v>
      </c>
    </row>
    <row r="348" spans="1:11" ht="31.5" x14ac:dyDescent="0.25">
      <c r="A348" s="131"/>
      <c r="B348" s="139"/>
      <c r="C348" s="58" t="s">
        <v>76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60">
        <v>0</v>
      </c>
      <c r="J348" s="60">
        <v>0</v>
      </c>
      <c r="K348" s="60">
        <v>0</v>
      </c>
    </row>
    <row r="349" spans="1:11" ht="47.25" x14ac:dyDescent="0.25">
      <c r="A349" s="131"/>
      <c r="B349" s="139"/>
      <c r="C349" s="58" t="s">
        <v>92</v>
      </c>
      <c r="D349" s="59">
        <v>0</v>
      </c>
      <c r="E349" s="59">
        <v>0</v>
      </c>
      <c r="F349" s="59">
        <v>0</v>
      </c>
      <c r="G349" s="59">
        <v>0</v>
      </c>
      <c r="H349" s="59">
        <v>0</v>
      </c>
      <c r="I349" s="60">
        <v>0</v>
      </c>
      <c r="J349" s="60">
        <v>0</v>
      </c>
      <c r="K349" s="60">
        <v>0</v>
      </c>
    </row>
    <row r="350" spans="1:11" ht="47.25" x14ac:dyDescent="0.25">
      <c r="A350" s="131"/>
      <c r="B350" s="139"/>
      <c r="C350" s="58" t="s">
        <v>78</v>
      </c>
      <c r="D350" s="59">
        <v>0</v>
      </c>
      <c r="E350" s="59">
        <v>0</v>
      </c>
      <c r="F350" s="59">
        <v>0</v>
      </c>
      <c r="G350" s="59">
        <v>0</v>
      </c>
      <c r="H350" s="59">
        <v>0</v>
      </c>
      <c r="I350" s="60">
        <v>0</v>
      </c>
      <c r="J350" s="60">
        <v>0</v>
      </c>
      <c r="K350" s="60">
        <v>0</v>
      </c>
    </row>
    <row r="351" spans="1:11" ht="47.25" x14ac:dyDescent="0.25">
      <c r="A351" s="132"/>
      <c r="B351" s="140"/>
      <c r="C351" s="58" t="s">
        <v>79</v>
      </c>
      <c r="D351" s="59">
        <v>0</v>
      </c>
      <c r="E351" s="59">
        <v>0</v>
      </c>
      <c r="F351" s="59">
        <v>0</v>
      </c>
      <c r="G351" s="59">
        <v>0</v>
      </c>
      <c r="H351" s="59">
        <v>0</v>
      </c>
      <c r="I351" s="60">
        <v>0</v>
      </c>
      <c r="J351" s="60">
        <v>0</v>
      </c>
      <c r="K351" s="60">
        <v>0</v>
      </c>
    </row>
    <row r="352" spans="1:11" x14ac:dyDescent="0.25">
      <c r="A352" s="130" t="s">
        <v>155</v>
      </c>
      <c r="B352" s="137" t="s">
        <v>99</v>
      </c>
      <c r="C352" s="58" t="s">
        <v>9</v>
      </c>
      <c r="D352" s="59">
        <f>D353+D354+D355+D356</f>
        <v>0</v>
      </c>
      <c r="E352" s="59">
        <f>E353+E354+E355+E356</f>
        <v>0</v>
      </c>
      <c r="F352" s="59">
        <f>F353+F354+F355+F356</f>
        <v>0</v>
      </c>
      <c r="G352" s="59">
        <f>G353+G354+G355+G356</f>
        <v>0</v>
      </c>
      <c r="H352" s="59">
        <f>H353+H354+H355+H356</f>
        <v>0</v>
      </c>
      <c r="I352" s="60">
        <v>0</v>
      </c>
      <c r="J352" s="60">
        <v>0</v>
      </c>
      <c r="K352" s="60">
        <v>0</v>
      </c>
    </row>
    <row r="353" spans="1:11" ht="31.5" x14ac:dyDescent="0.25">
      <c r="A353" s="131"/>
      <c r="B353" s="137"/>
      <c r="C353" s="58" t="s">
        <v>76</v>
      </c>
      <c r="D353" s="59">
        <v>0</v>
      </c>
      <c r="E353" s="59">
        <v>0</v>
      </c>
      <c r="F353" s="59">
        <f>164-164</f>
        <v>0</v>
      </c>
      <c r="G353" s="59">
        <f>164-164</f>
        <v>0</v>
      </c>
      <c r="H353" s="59">
        <f>164-164</f>
        <v>0</v>
      </c>
      <c r="I353" s="60">
        <v>0</v>
      </c>
      <c r="J353" s="60">
        <v>0</v>
      </c>
      <c r="K353" s="60">
        <v>0</v>
      </c>
    </row>
    <row r="354" spans="1:11" ht="47.25" x14ac:dyDescent="0.25">
      <c r="A354" s="131"/>
      <c r="B354" s="137"/>
      <c r="C354" s="58" t="s">
        <v>92</v>
      </c>
      <c r="D354" s="59">
        <v>0</v>
      </c>
      <c r="E354" s="59">
        <v>0</v>
      </c>
      <c r="F354" s="59">
        <v>0</v>
      </c>
      <c r="G354" s="59">
        <v>0</v>
      </c>
      <c r="H354" s="59">
        <v>0</v>
      </c>
      <c r="I354" s="60">
        <v>0</v>
      </c>
      <c r="J354" s="60">
        <v>0</v>
      </c>
      <c r="K354" s="60">
        <v>0</v>
      </c>
    </row>
    <row r="355" spans="1:11" ht="47.25" x14ac:dyDescent="0.25">
      <c r="A355" s="131"/>
      <c r="B355" s="137"/>
      <c r="C355" s="58" t="s">
        <v>78</v>
      </c>
      <c r="D355" s="59">
        <v>0</v>
      </c>
      <c r="E355" s="59">
        <v>0</v>
      </c>
      <c r="F355" s="59">
        <v>0</v>
      </c>
      <c r="G355" s="59">
        <v>0</v>
      </c>
      <c r="H355" s="59">
        <v>0</v>
      </c>
      <c r="I355" s="60">
        <v>0</v>
      </c>
      <c r="J355" s="60">
        <v>0</v>
      </c>
      <c r="K355" s="60">
        <v>0</v>
      </c>
    </row>
    <row r="356" spans="1:11" ht="47.25" x14ac:dyDescent="0.25">
      <c r="A356" s="132"/>
      <c r="B356" s="137"/>
      <c r="C356" s="58" t="s">
        <v>79</v>
      </c>
      <c r="D356" s="59">
        <v>0</v>
      </c>
      <c r="E356" s="59">
        <v>0</v>
      </c>
      <c r="F356" s="59">
        <v>0</v>
      </c>
      <c r="G356" s="59">
        <v>0</v>
      </c>
      <c r="H356" s="59">
        <v>0</v>
      </c>
      <c r="I356" s="60">
        <v>0</v>
      </c>
      <c r="J356" s="60">
        <v>0</v>
      </c>
      <c r="K356" s="60">
        <v>0</v>
      </c>
    </row>
    <row r="357" spans="1:11" x14ac:dyDescent="0.25">
      <c r="A357" s="130" t="s">
        <v>156</v>
      </c>
      <c r="B357" s="138" t="s">
        <v>82</v>
      </c>
      <c r="C357" s="58" t="s">
        <v>9</v>
      </c>
      <c r="D357" s="59">
        <f>D358+D359+D360+D361</f>
        <v>0</v>
      </c>
      <c r="E357" s="59">
        <f>E358+E359+E360+E361</f>
        <v>0</v>
      </c>
      <c r="F357" s="59">
        <f>F358+F359+F360+F361</f>
        <v>0</v>
      </c>
      <c r="G357" s="59">
        <f>G358+G359+G360+G361</f>
        <v>0</v>
      </c>
      <c r="H357" s="59">
        <f>H358+H359+H360+H361</f>
        <v>0</v>
      </c>
      <c r="I357" s="60">
        <v>0</v>
      </c>
      <c r="J357" s="60">
        <v>0</v>
      </c>
      <c r="K357" s="60">
        <v>0</v>
      </c>
    </row>
    <row r="358" spans="1:11" ht="31.5" x14ac:dyDescent="0.25">
      <c r="A358" s="131"/>
      <c r="B358" s="139"/>
      <c r="C358" s="58" t="s">
        <v>76</v>
      </c>
      <c r="D358" s="59">
        <v>0</v>
      </c>
      <c r="E358" s="59">
        <v>0</v>
      </c>
      <c r="F358" s="59">
        <v>0</v>
      </c>
      <c r="G358" s="59">
        <v>0</v>
      </c>
      <c r="H358" s="59">
        <v>0</v>
      </c>
      <c r="I358" s="60">
        <v>0</v>
      </c>
      <c r="J358" s="60">
        <v>0</v>
      </c>
      <c r="K358" s="60">
        <v>0</v>
      </c>
    </row>
    <row r="359" spans="1:11" ht="47.25" x14ac:dyDescent="0.25">
      <c r="A359" s="131"/>
      <c r="B359" s="139"/>
      <c r="C359" s="58" t="s">
        <v>92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60">
        <v>0</v>
      </c>
      <c r="J359" s="60">
        <v>0</v>
      </c>
      <c r="K359" s="60">
        <v>0</v>
      </c>
    </row>
    <row r="360" spans="1:11" ht="47.25" x14ac:dyDescent="0.25">
      <c r="A360" s="131"/>
      <c r="B360" s="139"/>
      <c r="C360" s="58" t="s">
        <v>78</v>
      </c>
      <c r="D360" s="59">
        <v>0</v>
      </c>
      <c r="E360" s="59">
        <v>0</v>
      </c>
      <c r="F360" s="59">
        <v>0</v>
      </c>
      <c r="G360" s="59">
        <v>0</v>
      </c>
      <c r="H360" s="59">
        <v>0</v>
      </c>
      <c r="I360" s="60">
        <v>0</v>
      </c>
      <c r="J360" s="60">
        <v>0</v>
      </c>
      <c r="K360" s="60">
        <v>0</v>
      </c>
    </row>
    <row r="361" spans="1:11" ht="47.25" x14ac:dyDescent="0.25">
      <c r="A361" s="132"/>
      <c r="B361" s="140"/>
      <c r="C361" s="58" t="s">
        <v>79</v>
      </c>
      <c r="D361" s="59">
        <v>0</v>
      </c>
      <c r="E361" s="59">
        <v>0</v>
      </c>
      <c r="F361" s="59">
        <v>0</v>
      </c>
      <c r="G361" s="59">
        <v>0</v>
      </c>
      <c r="H361" s="59">
        <v>0</v>
      </c>
      <c r="I361" s="60">
        <v>0</v>
      </c>
      <c r="J361" s="60">
        <v>0</v>
      </c>
      <c r="K361" s="60">
        <v>0</v>
      </c>
    </row>
    <row r="362" spans="1:11" x14ac:dyDescent="0.25">
      <c r="A362" s="130" t="s">
        <v>157</v>
      </c>
      <c r="B362" s="138" t="s">
        <v>158</v>
      </c>
      <c r="C362" s="58" t="s">
        <v>9</v>
      </c>
      <c r="D362" s="59">
        <f>D363+D364+D365+D366</f>
        <v>285.89999999999998</v>
      </c>
      <c r="E362" s="59">
        <f>E363+E364+E365+E366</f>
        <v>285.89999999999998</v>
      </c>
      <c r="F362" s="59">
        <f>F363+F364+F365+F366</f>
        <v>263.77999999999997</v>
      </c>
      <c r="G362" s="59">
        <f>G363+G364+G365+G366</f>
        <v>253.32</v>
      </c>
      <c r="H362" s="59">
        <f>H363+H364+H365+H366</f>
        <v>253.32</v>
      </c>
      <c r="I362" s="60">
        <f t="shared" ref="I362:I363" si="66">H362/D362*100</f>
        <v>88.604407135362024</v>
      </c>
      <c r="J362" s="60">
        <f t="shared" ref="J362:J363" si="67">G362/E362*100</f>
        <v>88.604407135362024</v>
      </c>
      <c r="K362" s="60">
        <f t="shared" ref="K362:K363" si="68">G362/F362*100</f>
        <v>96.034574266434163</v>
      </c>
    </row>
    <row r="363" spans="1:11" ht="31.5" x14ac:dyDescent="0.25">
      <c r="A363" s="131"/>
      <c r="B363" s="139"/>
      <c r="C363" s="58" t="s">
        <v>76</v>
      </c>
      <c r="D363" s="59">
        <f>D369+D374+D379+D384</f>
        <v>285.89999999999998</v>
      </c>
      <c r="E363" s="59">
        <f>E369+E374+E379+E384</f>
        <v>285.89999999999998</v>
      </c>
      <c r="F363" s="59">
        <f>F369+F374+F379+F384</f>
        <v>263.77999999999997</v>
      </c>
      <c r="G363" s="59">
        <f>G369+G374+G379+G384</f>
        <v>253.32</v>
      </c>
      <c r="H363" s="59">
        <f>H369+H374+H379+H384</f>
        <v>253.32</v>
      </c>
      <c r="I363" s="60">
        <f t="shared" si="66"/>
        <v>88.604407135362024</v>
      </c>
      <c r="J363" s="60">
        <f t="shared" si="67"/>
        <v>88.604407135362024</v>
      </c>
      <c r="K363" s="60">
        <f t="shared" si="68"/>
        <v>96.034574266434163</v>
      </c>
    </row>
    <row r="364" spans="1:11" ht="47.25" x14ac:dyDescent="0.25">
      <c r="A364" s="131"/>
      <c r="B364" s="139"/>
      <c r="C364" s="58" t="s">
        <v>92</v>
      </c>
      <c r="D364" s="59">
        <f t="shared" ref="D364:H366" si="69">D370+D375+D380+D385</f>
        <v>0</v>
      </c>
      <c r="E364" s="59">
        <f t="shared" si="69"/>
        <v>0</v>
      </c>
      <c r="F364" s="59">
        <f t="shared" si="69"/>
        <v>0</v>
      </c>
      <c r="G364" s="59">
        <f t="shared" si="69"/>
        <v>0</v>
      </c>
      <c r="H364" s="59">
        <f t="shared" si="69"/>
        <v>0</v>
      </c>
      <c r="I364" s="60">
        <v>0</v>
      </c>
      <c r="J364" s="60">
        <v>0</v>
      </c>
      <c r="K364" s="60">
        <v>0</v>
      </c>
    </row>
    <row r="365" spans="1:11" ht="47.25" x14ac:dyDescent="0.25">
      <c r="A365" s="131"/>
      <c r="B365" s="139"/>
      <c r="C365" s="58" t="s">
        <v>78</v>
      </c>
      <c r="D365" s="59">
        <f t="shared" si="69"/>
        <v>0</v>
      </c>
      <c r="E365" s="59">
        <f t="shared" si="69"/>
        <v>0</v>
      </c>
      <c r="F365" s="59">
        <f t="shared" si="69"/>
        <v>0</v>
      </c>
      <c r="G365" s="59">
        <f t="shared" si="69"/>
        <v>0</v>
      </c>
      <c r="H365" s="59">
        <f t="shared" si="69"/>
        <v>0</v>
      </c>
      <c r="I365" s="60">
        <v>0</v>
      </c>
      <c r="J365" s="60">
        <v>0</v>
      </c>
      <c r="K365" s="60">
        <v>0</v>
      </c>
    </row>
    <row r="366" spans="1:11" ht="47.25" x14ac:dyDescent="0.25">
      <c r="A366" s="131"/>
      <c r="B366" s="140"/>
      <c r="C366" s="58" t="s">
        <v>79</v>
      </c>
      <c r="D366" s="59">
        <f t="shared" si="69"/>
        <v>0</v>
      </c>
      <c r="E366" s="59">
        <f t="shared" si="69"/>
        <v>0</v>
      </c>
      <c r="F366" s="59">
        <f t="shared" si="69"/>
        <v>0</v>
      </c>
      <c r="G366" s="59">
        <f t="shared" si="69"/>
        <v>0</v>
      </c>
      <c r="H366" s="59">
        <f t="shared" si="69"/>
        <v>0</v>
      </c>
      <c r="I366" s="60">
        <v>0</v>
      </c>
      <c r="J366" s="60">
        <v>0</v>
      </c>
      <c r="K366" s="60">
        <v>0</v>
      </c>
    </row>
    <row r="367" spans="1:11" x14ac:dyDescent="0.25">
      <c r="A367" s="131"/>
      <c r="B367" s="141" t="s">
        <v>80</v>
      </c>
      <c r="C367" s="142"/>
      <c r="D367" s="142"/>
      <c r="E367" s="142"/>
      <c r="F367" s="143"/>
      <c r="G367" s="54"/>
      <c r="H367" s="54"/>
      <c r="I367" s="56"/>
      <c r="J367" s="56"/>
      <c r="K367" s="56"/>
    </row>
    <row r="368" spans="1:11" x14ac:dyDescent="0.25">
      <c r="A368" s="131"/>
      <c r="B368" s="138" t="s">
        <v>159</v>
      </c>
      <c r="C368" s="58" t="s">
        <v>9</v>
      </c>
      <c r="D368" s="59">
        <f>D369+D370+D371+D372</f>
        <v>60</v>
      </c>
      <c r="E368" s="59">
        <f>E369+E370+E371+E372</f>
        <v>60</v>
      </c>
      <c r="F368" s="59">
        <f>F369+F370+F371+F372</f>
        <v>60</v>
      </c>
      <c r="G368" s="59">
        <f>G369+G370+G371+G372</f>
        <v>49.54</v>
      </c>
      <c r="H368" s="59">
        <f>H369+H370+H371+H372</f>
        <v>49.54</v>
      </c>
      <c r="I368" s="60">
        <f>H368/D368*100</f>
        <v>82.566666666666663</v>
      </c>
      <c r="J368" s="60">
        <f>G368/E368*100</f>
        <v>82.566666666666663</v>
      </c>
      <c r="K368" s="60">
        <f>G368/F368*100</f>
        <v>82.566666666666663</v>
      </c>
    </row>
    <row r="369" spans="1:11" ht="31.5" x14ac:dyDescent="0.25">
      <c r="A369" s="131"/>
      <c r="B369" s="139"/>
      <c r="C369" s="58" t="s">
        <v>76</v>
      </c>
      <c r="D369" s="59">
        <f>D395</f>
        <v>60</v>
      </c>
      <c r="E369" s="59">
        <f>E395</f>
        <v>60</v>
      </c>
      <c r="F369" s="59">
        <f>F395</f>
        <v>60</v>
      </c>
      <c r="G369" s="59">
        <f>G395</f>
        <v>49.54</v>
      </c>
      <c r="H369" s="59">
        <f>H395</f>
        <v>49.54</v>
      </c>
      <c r="I369" s="60">
        <f t="shared" ref="I369:I389" si="70">H369/D369*100</f>
        <v>82.566666666666663</v>
      </c>
      <c r="J369" s="60">
        <f t="shared" ref="J369:J389" si="71">G369/E369*100</f>
        <v>82.566666666666663</v>
      </c>
      <c r="K369" s="60">
        <f t="shared" ref="K369:K389" si="72">G369/F369*100</f>
        <v>82.566666666666663</v>
      </c>
    </row>
    <row r="370" spans="1:11" ht="47.25" x14ac:dyDescent="0.25">
      <c r="A370" s="131"/>
      <c r="B370" s="139"/>
      <c r="C370" s="58" t="s">
        <v>92</v>
      </c>
      <c r="D370" s="59">
        <f t="shared" ref="D370:H372" si="73">D396</f>
        <v>0</v>
      </c>
      <c r="E370" s="59">
        <f t="shared" si="73"/>
        <v>0</v>
      </c>
      <c r="F370" s="59">
        <f t="shared" si="73"/>
        <v>0</v>
      </c>
      <c r="G370" s="59">
        <f t="shared" si="73"/>
        <v>0</v>
      </c>
      <c r="H370" s="59">
        <f t="shared" si="73"/>
        <v>0</v>
      </c>
      <c r="I370" s="60">
        <v>0</v>
      </c>
      <c r="J370" s="60">
        <v>0</v>
      </c>
      <c r="K370" s="60">
        <v>0</v>
      </c>
    </row>
    <row r="371" spans="1:11" ht="47.25" x14ac:dyDescent="0.25">
      <c r="A371" s="131"/>
      <c r="B371" s="139"/>
      <c r="C371" s="58" t="s">
        <v>78</v>
      </c>
      <c r="D371" s="59">
        <f t="shared" si="73"/>
        <v>0</v>
      </c>
      <c r="E371" s="59">
        <f t="shared" si="73"/>
        <v>0</v>
      </c>
      <c r="F371" s="59">
        <f t="shared" si="73"/>
        <v>0</v>
      </c>
      <c r="G371" s="59">
        <f t="shared" si="73"/>
        <v>0</v>
      </c>
      <c r="H371" s="59">
        <f t="shared" si="73"/>
        <v>0</v>
      </c>
      <c r="I371" s="60">
        <v>0</v>
      </c>
      <c r="J371" s="60">
        <v>0</v>
      </c>
      <c r="K371" s="60">
        <v>0</v>
      </c>
    </row>
    <row r="372" spans="1:11" ht="47.25" x14ac:dyDescent="0.25">
      <c r="A372" s="131"/>
      <c r="B372" s="140"/>
      <c r="C372" s="58" t="s">
        <v>79</v>
      </c>
      <c r="D372" s="59">
        <f t="shared" si="73"/>
        <v>0</v>
      </c>
      <c r="E372" s="59">
        <f t="shared" si="73"/>
        <v>0</v>
      </c>
      <c r="F372" s="59">
        <f t="shared" si="73"/>
        <v>0</v>
      </c>
      <c r="G372" s="59">
        <f t="shared" si="73"/>
        <v>0</v>
      </c>
      <c r="H372" s="59">
        <f t="shared" si="73"/>
        <v>0</v>
      </c>
      <c r="I372" s="60">
        <v>0</v>
      </c>
      <c r="J372" s="60">
        <v>0</v>
      </c>
      <c r="K372" s="60">
        <v>0</v>
      </c>
    </row>
    <row r="373" spans="1:11" x14ac:dyDescent="0.25">
      <c r="A373" s="131"/>
      <c r="B373" s="138" t="s">
        <v>82</v>
      </c>
      <c r="C373" s="58" t="s">
        <v>9</v>
      </c>
      <c r="D373" s="59">
        <f>D374+D375+D376+D377</f>
        <v>225.9</v>
      </c>
      <c r="E373" s="59">
        <f>E374+E375+E376+E377</f>
        <v>225.9</v>
      </c>
      <c r="F373" s="59">
        <f>F374+F375+F376+F377</f>
        <v>203.78</v>
      </c>
      <c r="G373" s="59">
        <f>G374+G375+G376+G377</f>
        <v>203.78</v>
      </c>
      <c r="H373" s="59">
        <f>H374+H375+H376+H377</f>
        <v>203.78</v>
      </c>
      <c r="I373" s="60">
        <f t="shared" si="70"/>
        <v>90.208056662239926</v>
      </c>
      <c r="J373" s="60">
        <f t="shared" si="71"/>
        <v>90.208056662239926</v>
      </c>
      <c r="K373" s="60">
        <f t="shared" si="72"/>
        <v>100</v>
      </c>
    </row>
    <row r="374" spans="1:11" ht="31.5" x14ac:dyDescent="0.25">
      <c r="A374" s="131"/>
      <c r="B374" s="139"/>
      <c r="C374" s="58" t="s">
        <v>76</v>
      </c>
      <c r="D374" s="59">
        <f t="shared" ref="D374:H377" si="74">D400+D496+D517</f>
        <v>225.9</v>
      </c>
      <c r="E374" s="59">
        <f t="shared" si="74"/>
        <v>225.9</v>
      </c>
      <c r="F374" s="59">
        <f t="shared" si="74"/>
        <v>203.78</v>
      </c>
      <c r="G374" s="59">
        <f t="shared" si="74"/>
        <v>203.78</v>
      </c>
      <c r="H374" s="59">
        <f t="shared" si="74"/>
        <v>203.78</v>
      </c>
      <c r="I374" s="60">
        <f t="shared" si="70"/>
        <v>90.208056662239926</v>
      </c>
      <c r="J374" s="60">
        <f t="shared" si="71"/>
        <v>90.208056662239926</v>
      </c>
      <c r="K374" s="60">
        <f t="shared" si="72"/>
        <v>100</v>
      </c>
    </row>
    <row r="375" spans="1:11" ht="47.25" x14ac:dyDescent="0.25">
      <c r="A375" s="131"/>
      <c r="B375" s="139"/>
      <c r="C375" s="58" t="s">
        <v>92</v>
      </c>
      <c r="D375" s="59">
        <f t="shared" si="74"/>
        <v>0</v>
      </c>
      <c r="E375" s="59">
        <f t="shared" si="74"/>
        <v>0</v>
      </c>
      <c r="F375" s="59">
        <f t="shared" si="74"/>
        <v>0</v>
      </c>
      <c r="G375" s="59">
        <f t="shared" si="74"/>
        <v>0</v>
      </c>
      <c r="H375" s="59">
        <f t="shared" si="74"/>
        <v>0</v>
      </c>
      <c r="I375" s="60">
        <v>0</v>
      </c>
      <c r="J375" s="60">
        <v>0</v>
      </c>
      <c r="K375" s="60">
        <v>0</v>
      </c>
    </row>
    <row r="376" spans="1:11" ht="47.25" x14ac:dyDescent="0.25">
      <c r="A376" s="131"/>
      <c r="B376" s="139"/>
      <c r="C376" s="58" t="s">
        <v>78</v>
      </c>
      <c r="D376" s="59">
        <f t="shared" si="74"/>
        <v>0</v>
      </c>
      <c r="E376" s="59">
        <f t="shared" si="74"/>
        <v>0</v>
      </c>
      <c r="F376" s="59">
        <f t="shared" si="74"/>
        <v>0</v>
      </c>
      <c r="G376" s="59">
        <f t="shared" si="74"/>
        <v>0</v>
      </c>
      <c r="H376" s="59">
        <f t="shared" si="74"/>
        <v>0</v>
      </c>
      <c r="I376" s="60">
        <v>0</v>
      </c>
      <c r="J376" s="60">
        <v>0</v>
      </c>
      <c r="K376" s="60">
        <v>0</v>
      </c>
    </row>
    <row r="377" spans="1:11" ht="47.25" x14ac:dyDescent="0.25">
      <c r="A377" s="131"/>
      <c r="B377" s="140"/>
      <c r="C377" s="58" t="s">
        <v>79</v>
      </c>
      <c r="D377" s="59">
        <f t="shared" si="74"/>
        <v>0</v>
      </c>
      <c r="E377" s="59">
        <f t="shared" si="74"/>
        <v>0</v>
      </c>
      <c r="F377" s="59">
        <f t="shared" si="74"/>
        <v>0</v>
      </c>
      <c r="G377" s="59">
        <f t="shared" si="74"/>
        <v>0</v>
      </c>
      <c r="H377" s="59">
        <f t="shared" si="74"/>
        <v>0</v>
      </c>
      <c r="I377" s="60">
        <v>0</v>
      </c>
      <c r="J377" s="60">
        <v>0</v>
      </c>
      <c r="K377" s="60">
        <v>0</v>
      </c>
    </row>
    <row r="378" spans="1:11" x14ac:dyDescent="0.25">
      <c r="A378" s="131"/>
      <c r="B378" s="138" t="s">
        <v>88</v>
      </c>
      <c r="C378" s="58" t="s">
        <v>9</v>
      </c>
      <c r="D378" s="59">
        <f>D379+D380+D381+D382</f>
        <v>0</v>
      </c>
      <c r="E378" s="59">
        <f>E379+E380+E381+E382</f>
        <v>0</v>
      </c>
      <c r="F378" s="59">
        <f>F379+F380+F381+F382</f>
        <v>0</v>
      </c>
      <c r="G378" s="59">
        <f>G379+G380+G381+G382</f>
        <v>0</v>
      </c>
      <c r="H378" s="59">
        <f>H379+H380+H381+H382</f>
        <v>0</v>
      </c>
      <c r="I378" s="60">
        <v>0</v>
      </c>
      <c r="J378" s="60">
        <v>0</v>
      </c>
      <c r="K378" s="60">
        <v>0</v>
      </c>
    </row>
    <row r="379" spans="1:11" ht="31.5" x14ac:dyDescent="0.25">
      <c r="A379" s="131"/>
      <c r="B379" s="139"/>
      <c r="C379" s="58" t="s">
        <v>76</v>
      </c>
      <c r="D379" s="59">
        <f>D405</f>
        <v>0</v>
      </c>
      <c r="E379" s="59">
        <f>E405</f>
        <v>0</v>
      </c>
      <c r="F379" s="59">
        <f>F405</f>
        <v>0</v>
      </c>
      <c r="G379" s="59">
        <f>G405</f>
        <v>0</v>
      </c>
      <c r="H379" s="59">
        <f>H405</f>
        <v>0</v>
      </c>
      <c r="I379" s="60">
        <v>0</v>
      </c>
      <c r="J379" s="60">
        <v>0</v>
      </c>
      <c r="K379" s="60">
        <v>0</v>
      </c>
    </row>
    <row r="380" spans="1:11" ht="47.25" x14ac:dyDescent="0.25">
      <c r="A380" s="131"/>
      <c r="B380" s="139"/>
      <c r="C380" s="58" t="s">
        <v>92</v>
      </c>
      <c r="D380" s="59">
        <f t="shared" ref="D380:H382" si="75">D406</f>
        <v>0</v>
      </c>
      <c r="E380" s="59">
        <f t="shared" si="75"/>
        <v>0</v>
      </c>
      <c r="F380" s="59">
        <f t="shared" si="75"/>
        <v>0</v>
      </c>
      <c r="G380" s="59">
        <f t="shared" si="75"/>
        <v>0</v>
      </c>
      <c r="H380" s="59">
        <f t="shared" si="75"/>
        <v>0</v>
      </c>
      <c r="I380" s="60">
        <v>0</v>
      </c>
      <c r="J380" s="60">
        <v>0</v>
      </c>
      <c r="K380" s="60">
        <v>0</v>
      </c>
    </row>
    <row r="381" spans="1:11" ht="47.25" x14ac:dyDescent="0.25">
      <c r="A381" s="131"/>
      <c r="B381" s="139"/>
      <c r="C381" s="58" t="s">
        <v>78</v>
      </c>
      <c r="D381" s="59">
        <f t="shared" si="75"/>
        <v>0</v>
      </c>
      <c r="E381" s="59">
        <f t="shared" si="75"/>
        <v>0</v>
      </c>
      <c r="F381" s="59">
        <f t="shared" si="75"/>
        <v>0</v>
      </c>
      <c r="G381" s="59">
        <f t="shared" si="75"/>
        <v>0</v>
      </c>
      <c r="H381" s="59">
        <f t="shared" si="75"/>
        <v>0</v>
      </c>
      <c r="I381" s="60">
        <v>0</v>
      </c>
      <c r="J381" s="60">
        <v>0</v>
      </c>
      <c r="K381" s="60">
        <v>0</v>
      </c>
    </row>
    <row r="382" spans="1:11" ht="47.25" x14ac:dyDescent="0.25">
      <c r="A382" s="131"/>
      <c r="B382" s="140"/>
      <c r="C382" s="58" t="s">
        <v>79</v>
      </c>
      <c r="D382" s="59">
        <f t="shared" si="75"/>
        <v>0</v>
      </c>
      <c r="E382" s="59">
        <f t="shared" si="75"/>
        <v>0</v>
      </c>
      <c r="F382" s="59">
        <f t="shared" si="75"/>
        <v>0</v>
      </c>
      <c r="G382" s="59">
        <f t="shared" si="75"/>
        <v>0</v>
      </c>
      <c r="H382" s="59">
        <f t="shared" si="75"/>
        <v>0</v>
      </c>
      <c r="I382" s="60">
        <v>0</v>
      </c>
      <c r="J382" s="60">
        <v>0</v>
      </c>
      <c r="K382" s="60">
        <v>0</v>
      </c>
    </row>
    <row r="383" spans="1:11" x14ac:dyDescent="0.25">
      <c r="A383" s="131"/>
      <c r="B383" s="130" t="s">
        <v>95</v>
      </c>
      <c r="C383" s="58" t="s">
        <v>9</v>
      </c>
      <c r="D383" s="59">
        <f>D384+D385+D386+D387</f>
        <v>0</v>
      </c>
      <c r="E383" s="59">
        <f>E384+E385+E386+E387</f>
        <v>0</v>
      </c>
      <c r="F383" s="59">
        <f>F384+F385+F386+F387</f>
        <v>0</v>
      </c>
      <c r="G383" s="59">
        <f>G384+G385+G386+G387</f>
        <v>0</v>
      </c>
      <c r="H383" s="59">
        <f>H384+H385+H386+H387</f>
        <v>0</v>
      </c>
      <c r="I383" s="60">
        <v>0</v>
      </c>
      <c r="J383" s="60">
        <v>0</v>
      </c>
      <c r="K383" s="60">
        <v>0</v>
      </c>
    </row>
    <row r="384" spans="1:11" ht="31.5" x14ac:dyDescent="0.25">
      <c r="A384" s="131"/>
      <c r="B384" s="131"/>
      <c r="C384" s="58" t="s">
        <v>76</v>
      </c>
      <c r="D384" s="59">
        <v>0</v>
      </c>
      <c r="E384" s="59">
        <v>0</v>
      </c>
      <c r="F384" s="59">
        <v>0</v>
      </c>
      <c r="G384" s="59">
        <v>0</v>
      </c>
      <c r="H384" s="59">
        <v>0</v>
      </c>
      <c r="I384" s="60">
        <v>0</v>
      </c>
      <c r="J384" s="60">
        <v>0</v>
      </c>
      <c r="K384" s="60">
        <v>0</v>
      </c>
    </row>
    <row r="385" spans="1:11" ht="47.25" x14ac:dyDescent="0.25">
      <c r="A385" s="131"/>
      <c r="B385" s="131"/>
      <c r="C385" s="58" t="s">
        <v>92</v>
      </c>
      <c r="D385" s="59">
        <f t="shared" ref="D385:H387" si="76">D416</f>
        <v>0</v>
      </c>
      <c r="E385" s="59">
        <f t="shared" si="76"/>
        <v>0</v>
      </c>
      <c r="F385" s="59">
        <f t="shared" si="76"/>
        <v>0</v>
      </c>
      <c r="G385" s="59">
        <f t="shared" si="76"/>
        <v>0</v>
      </c>
      <c r="H385" s="59">
        <f t="shared" si="76"/>
        <v>0</v>
      </c>
      <c r="I385" s="60">
        <v>0</v>
      </c>
      <c r="J385" s="60">
        <v>0</v>
      </c>
      <c r="K385" s="60">
        <v>0</v>
      </c>
    </row>
    <row r="386" spans="1:11" ht="47.25" x14ac:dyDescent="0.25">
      <c r="A386" s="131"/>
      <c r="B386" s="131"/>
      <c r="C386" s="58" t="s">
        <v>78</v>
      </c>
      <c r="D386" s="59">
        <f t="shared" si="76"/>
        <v>0</v>
      </c>
      <c r="E386" s="59">
        <f t="shared" si="76"/>
        <v>0</v>
      </c>
      <c r="F386" s="59">
        <f t="shared" si="76"/>
        <v>0</v>
      </c>
      <c r="G386" s="59">
        <f t="shared" si="76"/>
        <v>0</v>
      </c>
      <c r="H386" s="59">
        <f t="shared" si="76"/>
        <v>0</v>
      </c>
      <c r="I386" s="60">
        <v>0</v>
      </c>
      <c r="J386" s="60">
        <v>0</v>
      </c>
      <c r="K386" s="60">
        <v>0</v>
      </c>
    </row>
    <row r="387" spans="1:11" ht="47.25" x14ac:dyDescent="0.25">
      <c r="A387" s="132"/>
      <c r="B387" s="132"/>
      <c r="C387" s="58" t="s">
        <v>79</v>
      </c>
      <c r="D387" s="59">
        <f t="shared" si="76"/>
        <v>0</v>
      </c>
      <c r="E387" s="59">
        <f t="shared" si="76"/>
        <v>0</v>
      </c>
      <c r="F387" s="59">
        <f t="shared" si="76"/>
        <v>0</v>
      </c>
      <c r="G387" s="59">
        <f t="shared" si="76"/>
        <v>0</v>
      </c>
      <c r="H387" s="59">
        <f t="shared" si="76"/>
        <v>0</v>
      </c>
      <c r="I387" s="60">
        <v>0</v>
      </c>
      <c r="J387" s="60">
        <v>0</v>
      </c>
      <c r="K387" s="60">
        <v>0</v>
      </c>
    </row>
    <row r="388" spans="1:11" x14ac:dyDescent="0.25">
      <c r="A388" s="130" t="s">
        <v>160</v>
      </c>
      <c r="B388" s="129" t="s">
        <v>161</v>
      </c>
      <c r="C388" s="58" t="s">
        <v>9</v>
      </c>
      <c r="D388" s="59">
        <f>D389+D390+D391+D392</f>
        <v>260.89999999999998</v>
      </c>
      <c r="E388" s="59">
        <f>E389+E390+E391+E392</f>
        <v>260.89999999999998</v>
      </c>
      <c r="F388" s="59">
        <f>F389+F390+F391+F392</f>
        <v>241.28</v>
      </c>
      <c r="G388" s="59">
        <f>G389+G390+G391+G392</f>
        <v>230.82</v>
      </c>
      <c r="H388" s="59">
        <f>H389+H390+H391+H392</f>
        <v>230.82</v>
      </c>
      <c r="I388" s="60">
        <f t="shared" si="70"/>
        <v>88.470678420850902</v>
      </c>
      <c r="J388" s="60">
        <f t="shared" si="71"/>
        <v>88.470678420850902</v>
      </c>
      <c r="K388" s="60">
        <f t="shared" si="72"/>
        <v>95.664787798408483</v>
      </c>
    </row>
    <row r="389" spans="1:11" ht="31.5" x14ac:dyDescent="0.25">
      <c r="A389" s="131"/>
      <c r="B389" s="129"/>
      <c r="C389" s="58" t="s">
        <v>76</v>
      </c>
      <c r="D389" s="59">
        <f>D395+D400+D405+D410</f>
        <v>260.89999999999998</v>
      </c>
      <c r="E389" s="59">
        <f>E395+E400+E405+E410</f>
        <v>260.89999999999998</v>
      </c>
      <c r="F389" s="59">
        <f>F395+F400+F405+F410</f>
        <v>241.28</v>
      </c>
      <c r="G389" s="59">
        <f>G395+G400+G405+G410</f>
        <v>230.82</v>
      </c>
      <c r="H389" s="59">
        <f>H395+H400+H405+H410</f>
        <v>230.82</v>
      </c>
      <c r="I389" s="60">
        <f t="shared" si="70"/>
        <v>88.470678420850902</v>
      </c>
      <c r="J389" s="60">
        <f t="shared" si="71"/>
        <v>88.470678420850902</v>
      </c>
      <c r="K389" s="60">
        <f t="shared" si="72"/>
        <v>95.664787798408483</v>
      </c>
    </row>
    <row r="390" spans="1:11" ht="47.25" x14ac:dyDescent="0.25">
      <c r="A390" s="131"/>
      <c r="B390" s="129"/>
      <c r="C390" s="58" t="s">
        <v>92</v>
      </c>
      <c r="D390" s="59">
        <f t="shared" ref="D390:H392" si="77">D396+D401+D406+D411</f>
        <v>0</v>
      </c>
      <c r="E390" s="59">
        <f t="shared" si="77"/>
        <v>0</v>
      </c>
      <c r="F390" s="59">
        <f t="shared" si="77"/>
        <v>0</v>
      </c>
      <c r="G390" s="59">
        <f t="shared" si="77"/>
        <v>0</v>
      </c>
      <c r="H390" s="59">
        <f t="shared" si="77"/>
        <v>0</v>
      </c>
      <c r="I390" s="60">
        <v>0</v>
      </c>
      <c r="J390" s="60">
        <v>0</v>
      </c>
      <c r="K390" s="60">
        <v>0</v>
      </c>
    </row>
    <row r="391" spans="1:11" ht="47.25" x14ac:dyDescent="0.25">
      <c r="A391" s="131"/>
      <c r="B391" s="129"/>
      <c r="C391" s="58" t="s">
        <v>78</v>
      </c>
      <c r="D391" s="59">
        <f t="shared" si="77"/>
        <v>0</v>
      </c>
      <c r="E391" s="59">
        <f t="shared" si="77"/>
        <v>0</v>
      </c>
      <c r="F391" s="59">
        <f t="shared" si="77"/>
        <v>0</v>
      </c>
      <c r="G391" s="59">
        <f t="shared" si="77"/>
        <v>0</v>
      </c>
      <c r="H391" s="59">
        <f t="shared" si="77"/>
        <v>0</v>
      </c>
      <c r="I391" s="60">
        <v>0</v>
      </c>
      <c r="J391" s="60">
        <v>0</v>
      </c>
      <c r="K391" s="60">
        <v>0</v>
      </c>
    </row>
    <row r="392" spans="1:11" ht="47.25" x14ac:dyDescent="0.25">
      <c r="A392" s="131"/>
      <c r="B392" s="129"/>
      <c r="C392" s="58" t="s">
        <v>79</v>
      </c>
      <c r="D392" s="59">
        <f t="shared" si="77"/>
        <v>0</v>
      </c>
      <c r="E392" s="59">
        <f t="shared" si="77"/>
        <v>0</v>
      </c>
      <c r="F392" s="59">
        <f t="shared" si="77"/>
        <v>0</v>
      </c>
      <c r="G392" s="59">
        <f t="shared" si="77"/>
        <v>0</v>
      </c>
      <c r="H392" s="59">
        <f t="shared" si="77"/>
        <v>0</v>
      </c>
      <c r="I392" s="60">
        <v>0</v>
      </c>
      <c r="J392" s="60">
        <v>0</v>
      </c>
      <c r="K392" s="60">
        <v>0</v>
      </c>
    </row>
    <row r="393" spans="1:11" x14ac:dyDescent="0.25">
      <c r="A393" s="131"/>
      <c r="B393" s="133" t="s">
        <v>80</v>
      </c>
      <c r="C393" s="133"/>
      <c r="D393" s="133"/>
      <c r="E393" s="133"/>
      <c r="F393" s="133"/>
      <c r="G393" s="54"/>
      <c r="H393" s="54"/>
      <c r="I393" s="56"/>
      <c r="J393" s="56"/>
      <c r="K393" s="56"/>
    </row>
    <row r="394" spans="1:11" x14ac:dyDescent="0.25">
      <c r="A394" s="131"/>
      <c r="B394" s="129" t="s">
        <v>162</v>
      </c>
      <c r="C394" s="58" t="s">
        <v>9</v>
      </c>
      <c r="D394" s="59">
        <f>D395+D396+D397+D398</f>
        <v>60</v>
      </c>
      <c r="E394" s="59">
        <f>E395+E396+E397+E398</f>
        <v>60</v>
      </c>
      <c r="F394" s="59">
        <f>F395+F396+F397+F398</f>
        <v>60</v>
      </c>
      <c r="G394" s="59">
        <f>G395+G396+G397+G398</f>
        <v>49.54</v>
      </c>
      <c r="H394" s="59">
        <f>H395+H396+H397+H398</f>
        <v>49.54</v>
      </c>
      <c r="I394" s="60">
        <f>H394/D394*100</f>
        <v>82.566666666666663</v>
      </c>
      <c r="J394" s="60">
        <f>G394/E394*100</f>
        <v>82.566666666666663</v>
      </c>
      <c r="K394" s="60">
        <f>G394/F394*100</f>
        <v>82.566666666666663</v>
      </c>
    </row>
    <row r="395" spans="1:11" ht="31.5" x14ac:dyDescent="0.25">
      <c r="A395" s="131"/>
      <c r="B395" s="129"/>
      <c r="C395" s="58" t="s">
        <v>76</v>
      </c>
      <c r="D395" s="59">
        <f>D420+D425+D430+D435+D485</f>
        <v>60</v>
      </c>
      <c r="E395" s="59">
        <f t="shared" ref="E395:H395" si="78">E420+E425+E430+E435+E485</f>
        <v>60</v>
      </c>
      <c r="F395" s="59">
        <f t="shared" si="78"/>
        <v>60</v>
      </c>
      <c r="G395" s="59">
        <f t="shared" si="78"/>
        <v>49.54</v>
      </c>
      <c r="H395" s="59">
        <f t="shared" si="78"/>
        <v>49.54</v>
      </c>
      <c r="I395" s="60">
        <f t="shared" ref="I395:I445" si="79">H395/D395*100</f>
        <v>82.566666666666663</v>
      </c>
      <c r="J395" s="60">
        <f t="shared" ref="J395:J445" si="80">G395/E395*100</f>
        <v>82.566666666666663</v>
      </c>
      <c r="K395" s="60">
        <f t="shared" ref="K395:K445" si="81">G395/F395*100</f>
        <v>82.566666666666663</v>
      </c>
    </row>
    <row r="396" spans="1:11" ht="47.25" x14ac:dyDescent="0.25">
      <c r="A396" s="131"/>
      <c r="B396" s="129"/>
      <c r="C396" s="58" t="s">
        <v>92</v>
      </c>
      <c r="D396" s="59">
        <f t="shared" ref="D396:H398" si="82">D421+D426+D431+D436</f>
        <v>0</v>
      </c>
      <c r="E396" s="59">
        <f t="shared" si="82"/>
        <v>0</v>
      </c>
      <c r="F396" s="59">
        <f t="shared" si="82"/>
        <v>0</v>
      </c>
      <c r="G396" s="59">
        <f t="shared" si="82"/>
        <v>0</v>
      </c>
      <c r="H396" s="59">
        <f t="shared" si="82"/>
        <v>0</v>
      </c>
      <c r="I396" s="60">
        <v>0</v>
      </c>
      <c r="J396" s="60">
        <v>0</v>
      </c>
      <c r="K396" s="60">
        <v>0</v>
      </c>
    </row>
    <row r="397" spans="1:11" ht="47.25" x14ac:dyDescent="0.25">
      <c r="A397" s="131"/>
      <c r="B397" s="129"/>
      <c r="C397" s="58" t="s">
        <v>78</v>
      </c>
      <c r="D397" s="59">
        <f t="shared" si="82"/>
        <v>0</v>
      </c>
      <c r="E397" s="59">
        <f t="shared" si="82"/>
        <v>0</v>
      </c>
      <c r="F397" s="59">
        <f t="shared" si="82"/>
        <v>0</v>
      </c>
      <c r="G397" s="59">
        <f t="shared" si="82"/>
        <v>0</v>
      </c>
      <c r="H397" s="59">
        <f t="shared" si="82"/>
        <v>0</v>
      </c>
      <c r="I397" s="60">
        <v>0</v>
      </c>
      <c r="J397" s="60">
        <v>0</v>
      </c>
      <c r="K397" s="60">
        <v>0</v>
      </c>
    </row>
    <row r="398" spans="1:11" ht="47.25" x14ac:dyDescent="0.25">
      <c r="A398" s="131"/>
      <c r="B398" s="129"/>
      <c r="C398" s="58" t="s">
        <v>79</v>
      </c>
      <c r="D398" s="59">
        <f t="shared" si="82"/>
        <v>0</v>
      </c>
      <c r="E398" s="59">
        <f t="shared" si="82"/>
        <v>0</v>
      </c>
      <c r="F398" s="59">
        <f t="shared" si="82"/>
        <v>0</v>
      </c>
      <c r="G398" s="59">
        <f t="shared" si="82"/>
        <v>0</v>
      </c>
      <c r="H398" s="59">
        <f t="shared" si="82"/>
        <v>0</v>
      </c>
      <c r="I398" s="60">
        <v>0</v>
      </c>
      <c r="J398" s="60">
        <v>0</v>
      </c>
      <c r="K398" s="60">
        <v>0</v>
      </c>
    </row>
    <row r="399" spans="1:11" x14ac:dyDescent="0.25">
      <c r="A399" s="131"/>
      <c r="B399" s="137" t="s">
        <v>82</v>
      </c>
      <c r="C399" s="58" t="s">
        <v>9</v>
      </c>
      <c r="D399" s="59">
        <f>D400+D401+D402+D403</f>
        <v>200.9</v>
      </c>
      <c r="E399" s="59">
        <f>E400+E401+E402+E403</f>
        <v>200.9</v>
      </c>
      <c r="F399" s="59">
        <f>F400+F401+F402+F403</f>
        <v>181.28</v>
      </c>
      <c r="G399" s="59">
        <f>G400+G401+G402+G403</f>
        <v>181.28</v>
      </c>
      <c r="H399" s="59">
        <f>H400+H401+H402+H403</f>
        <v>181.28</v>
      </c>
      <c r="I399" s="60">
        <f t="shared" si="79"/>
        <v>90.233947237431551</v>
      </c>
      <c r="J399" s="60">
        <f t="shared" si="80"/>
        <v>90.233947237431551</v>
      </c>
      <c r="K399" s="60">
        <f t="shared" si="81"/>
        <v>100</v>
      </c>
    </row>
    <row r="400" spans="1:11" ht="31.5" x14ac:dyDescent="0.25">
      <c r="A400" s="131"/>
      <c r="B400" s="137"/>
      <c r="C400" s="58" t="s">
        <v>76</v>
      </c>
      <c r="D400" s="59">
        <f>D415+D440+D445+D450+D465+D470</f>
        <v>200.9</v>
      </c>
      <c r="E400" s="59">
        <f>E415+E440+E445+E450+E465+E470</f>
        <v>200.9</v>
      </c>
      <c r="F400" s="59">
        <f>F415+F440+F445+F450+F465+F470</f>
        <v>181.28</v>
      </c>
      <c r="G400" s="59">
        <f>G415+G440+G445+G450+G465+G470</f>
        <v>181.28</v>
      </c>
      <c r="H400" s="59">
        <f>H415+H440+H445+H450+H465+H470</f>
        <v>181.28</v>
      </c>
      <c r="I400" s="60">
        <f t="shared" si="79"/>
        <v>90.233947237431551</v>
      </c>
      <c r="J400" s="60">
        <f t="shared" si="80"/>
        <v>90.233947237431551</v>
      </c>
      <c r="K400" s="60">
        <f t="shared" si="81"/>
        <v>100</v>
      </c>
    </row>
    <row r="401" spans="1:11" ht="47.25" x14ac:dyDescent="0.25">
      <c r="A401" s="131"/>
      <c r="B401" s="137"/>
      <c r="C401" s="58" t="s">
        <v>92</v>
      </c>
      <c r="D401" s="59">
        <f t="shared" ref="D401:H403" si="83">D416+D441+D446+D451+D466+D471</f>
        <v>0</v>
      </c>
      <c r="E401" s="59">
        <f t="shared" si="83"/>
        <v>0</v>
      </c>
      <c r="F401" s="59">
        <f t="shared" si="83"/>
        <v>0</v>
      </c>
      <c r="G401" s="59">
        <f t="shared" si="83"/>
        <v>0</v>
      </c>
      <c r="H401" s="59">
        <f t="shared" si="83"/>
        <v>0</v>
      </c>
      <c r="I401" s="60">
        <v>0</v>
      </c>
      <c r="J401" s="60">
        <v>0</v>
      </c>
      <c r="K401" s="60">
        <v>0</v>
      </c>
    </row>
    <row r="402" spans="1:11" ht="47.25" x14ac:dyDescent="0.25">
      <c r="A402" s="131"/>
      <c r="B402" s="137"/>
      <c r="C402" s="58" t="s">
        <v>78</v>
      </c>
      <c r="D402" s="59">
        <f t="shared" si="83"/>
        <v>0</v>
      </c>
      <c r="E402" s="59">
        <f t="shared" si="83"/>
        <v>0</v>
      </c>
      <c r="F402" s="59">
        <f t="shared" si="83"/>
        <v>0</v>
      </c>
      <c r="G402" s="59">
        <f t="shared" si="83"/>
        <v>0</v>
      </c>
      <c r="H402" s="59">
        <f t="shared" si="83"/>
        <v>0</v>
      </c>
      <c r="I402" s="60">
        <v>0</v>
      </c>
      <c r="J402" s="60">
        <v>0</v>
      </c>
      <c r="K402" s="60">
        <v>0</v>
      </c>
    </row>
    <row r="403" spans="1:11" ht="47.25" x14ac:dyDescent="0.25">
      <c r="A403" s="131"/>
      <c r="B403" s="137"/>
      <c r="C403" s="58" t="s">
        <v>79</v>
      </c>
      <c r="D403" s="59">
        <f t="shared" si="83"/>
        <v>0</v>
      </c>
      <c r="E403" s="59">
        <f t="shared" si="83"/>
        <v>0</v>
      </c>
      <c r="F403" s="59">
        <f t="shared" si="83"/>
        <v>0</v>
      </c>
      <c r="G403" s="59">
        <f t="shared" si="83"/>
        <v>0</v>
      </c>
      <c r="H403" s="59">
        <f t="shared" si="83"/>
        <v>0</v>
      </c>
      <c r="I403" s="60">
        <v>0</v>
      </c>
      <c r="J403" s="60">
        <v>0</v>
      </c>
      <c r="K403" s="60">
        <v>0</v>
      </c>
    </row>
    <row r="404" spans="1:11" x14ac:dyDescent="0.25">
      <c r="A404" s="131"/>
      <c r="B404" s="133" t="s">
        <v>83</v>
      </c>
      <c r="C404" s="58" t="s">
        <v>9</v>
      </c>
      <c r="D404" s="59">
        <f>D405+D406+D407+D408</f>
        <v>0</v>
      </c>
      <c r="E404" s="59">
        <f>E405+E406+E407+E408</f>
        <v>0</v>
      </c>
      <c r="F404" s="59">
        <f>F405+F406+F407+F408</f>
        <v>0</v>
      </c>
      <c r="G404" s="59">
        <f>G405+G406+G407+G408</f>
        <v>0</v>
      </c>
      <c r="H404" s="59">
        <f>H405+H406+H407+H408</f>
        <v>0</v>
      </c>
      <c r="I404" s="60">
        <v>0</v>
      </c>
      <c r="J404" s="60">
        <v>0</v>
      </c>
      <c r="K404" s="60">
        <v>0</v>
      </c>
    </row>
    <row r="405" spans="1:11" ht="31.5" x14ac:dyDescent="0.25">
      <c r="A405" s="131"/>
      <c r="B405" s="133"/>
      <c r="C405" s="58" t="s">
        <v>76</v>
      </c>
      <c r="D405" s="59">
        <f>D455+D460</f>
        <v>0</v>
      </c>
      <c r="E405" s="59">
        <f>E455+E460</f>
        <v>0</v>
      </c>
      <c r="F405" s="59">
        <f>F455+F460</f>
        <v>0</v>
      </c>
      <c r="G405" s="59">
        <f>G455+G460</f>
        <v>0</v>
      </c>
      <c r="H405" s="59">
        <f>H455+H460</f>
        <v>0</v>
      </c>
      <c r="I405" s="60">
        <v>0</v>
      </c>
      <c r="J405" s="60">
        <v>0</v>
      </c>
      <c r="K405" s="60">
        <v>0</v>
      </c>
    </row>
    <row r="406" spans="1:11" ht="31.5" x14ac:dyDescent="0.25">
      <c r="A406" s="131"/>
      <c r="B406" s="133"/>
      <c r="C406" s="58" t="s">
        <v>77</v>
      </c>
      <c r="D406" s="59">
        <f t="shared" ref="D406:H408" si="84">D456+D461</f>
        <v>0</v>
      </c>
      <c r="E406" s="59">
        <f t="shared" si="84"/>
        <v>0</v>
      </c>
      <c r="F406" s="59">
        <f t="shared" si="84"/>
        <v>0</v>
      </c>
      <c r="G406" s="59">
        <f t="shared" si="84"/>
        <v>0</v>
      </c>
      <c r="H406" s="59">
        <f t="shared" si="84"/>
        <v>0</v>
      </c>
      <c r="I406" s="60">
        <v>0</v>
      </c>
      <c r="J406" s="60">
        <v>0</v>
      </c>
      <c r="K406" s="60">
        <v>0</v>
      </c>
    </row>
    <row r="407" spans="1:11" ht="31.5" x14ac:dyDescent="0.25">
      <c r="A407" s="131"/>
      <c r="B407" s="133"/>
      <c r="C407" s="58" t="s">
        <v>163</v>
      </c>
      <c r="D407" s="59">
        <f t="shared" si="84"/>
        <v>0</v>
      </c>
      <c r="E407" s="59">
        <f t="shared" si="84"/>
        <v>0</v>
      </c>
      <c r="F407" s="59">
        <f t="shared" si="84"/>
        <v>0</v>
      </c>
      <c r="G407" s="59">
        <f t="shared" si="84"/>
        <v>0</v>
      </c>
      <c r="H407" s="59">
        <f t="shared" si="84"/>
        <v>0</v>
      </c>
      <c r="I407" s="60">
        <v>0</v>
      </c>
      <c r="J407" s="60">
        <v>0</v>
      </c>
      <c r="K407" s="60">
        <v>0</v>
      </c>
    </row>
    <row r="408" spans="1:11" ht="47.25" x14ac:dyDescent="0.25">
      <c r="A408" s="131"/>
      <c r="B408" s="133"/>
      <c r="C408" s="58" t="s">
        <v>79</v>
      </c>
      <c r="D408" s="59">
        <f t="shared" si="84"/>
        <v>0</v>
      </c>
      <c r="E408" s="59">
        <f t="shared" si="84"/>
        <v>0</v>
      </c>
      <c r="F408" s="59">
        <f t="shared" si="84"/>
        <v>0</v>
      </c>
      <c r="G408" s="59">
        <f t="shared" si="84"/>
        <v>0</v>
      </c>
      <c r="H408" s="59">
        <f t="shared" si="84"/>
        <v>0</v>
      </c>
      <c r="I408" s="60">
        <v>0</v>
      </c>
      <c r="J408" s="60">
        <v>0</v>
      </c>
      <c r="K408" s="60">
        <v>0</v>
      </c>
    </row>
    <row r="409" spans="1:11" x14ac:dyDescent="0.25">
      <c r="A409" s="131"/>
      <c r="B409" s="130" t="s">
        <v>151</v>
      </c>
      <c r="C409" s="58" t="s">
        <v>9</v>
      </c>
      <c r="D409" s="59">
        <f>D410+D411+D412+D413</f>
        <v>0</v>
      </c>
      <c r="E409" s="59">
        <f>E410+E411+E412+E413</f>
        <v>0</v>
      </c>
      <c r="F409" s="59">
        <f>F410+F411+F412+F413</f>
        <v>0</v>
      </c>
      <c r="G409" s="59">
        <f>G410+G411+G412+G413</f>
        <v>0</v>
      </c>
      <c r="H409" s="59">
        <f>H410+H411+H412+H413</f>
        <v>0</v>
      </c>
      <c r="I409" s="60">
        <v>0</v>
      </c>
      <c r="J409" s="60">
        <v>0</v>
      </c>
      <c r="K409" s="60">
        <v>0</v>
      </c>
    </row>
    <row r="410" spans="1:11" ht="31.5" x14ac:dyDescent="0.25">
      <c r="A410" s="131"/>
      <c r="B410" s="131"/>
      <c r="C410" s="58" t="s">
        <v>76</v>
      </c>
      <c r="D410" s="59">
        <f>D475+D480</f>
        <v>0</v>
      </c>
      <c r="E410" s="59">
        <f>E475+E480</f>
        <v>0</v>
      </c>
      <c r="F410" s="59">
        <f>F475+F480</f>
        <v>0</v>
      </c>
      <c r="G410" s="59">
        <f>G475+G480</f>
        <v>0</v>
      </c>
      <c r="H410" s="59">
        <f>H475+H480</f>
        <v>0</v>
      </c>
      <c r="I410" s="60">
        <v>0</v>
      </c>
      <c r="J410" s="60">
        <v>0</v>
      </c>
      <c r="K410" s="60">
        <v>0</v>
      </c>
    </row>
    <row r="411" spans="1:11" ht="31.5" x14ac:dyDescent="0.25">
      <c r="A411" s="131"/>
      <c r="B411" s="131"/>
      <c r="C411" s="58" t="s">
        <v>77</v>
      </c>
      <c r="D411" s="59">
        <f t="shared" ref="D411:H413" si="85">D476+D481</f>
        <v>0</v>
      </c>
      <c r="E411" s="59">
        <f t="shared" si="85"/>
        <v>0</v>
      </c>
      <c r="F411" s="59">
        <f t="shared" si="85"/>
        <v>0</v>
      </c>
      <c r="G411" s="59">
        <f t="shared" si="85"/>
        <v>0</v>
      </c>
      <c r="H411" s="59">
        <f t="shared" si="85"/>
        <v>0</v>
      </c>
      <c r="I411" s="60">
        <v>0</v>
      </c>
      <c r="J411" s="60">
        <v>0</v>
      </c>
      <c r="K411" s="60">
        <v>0</v>
      </c>
    </row>
    <row r="412" spans="1:11" ht="31.5" x14ac:dyDescent="0.25">
      <c r="A412" s="131"/>
      <c r="B412" s="131"/>
      <c r="C412" s="58" t="s">
        <v>163</v>
      </c>
      <c r="D412" s="59">
        <f t="shared" si="85"/>
        <v>0</v>
      </c>
      <c r="E412" s="59">
        <f t="shared" si="85"/>
        <v>0</v>
      </c>
      <c r="F412" s="59">
        <f t="shared" si="85"/>
        <v>0</v>
      </c>
      <c r="G412" s="59">
        <f t="shared" si="85"/>
        <v>0</v>
      </c>
      <c r="H412" s="59">
        <f t="shared" si="85"/>
        <v>0</v>
      </c>
      <c r="I412" s="60">
        <v>0</v>
      </c>
      <c r="J412" s="60">
        <v>0</v>
      </c>
      <c r="K412" s="60">
        <v>0</v>
      </c>
    </row>
    <row r="413" spans="1:11" ht="47.25" x14ac:dyDescent="0.25">
      <c r="A413" s="132"/>
      <c r="B413" s="132"/>
      <c r="C413" s="58" t="s">
        <v>79</v>
      </c>
      <c r="D413" s="59">
        <f t="shared" si="85"/>
        <v>0</v>
      </c>
      <c r="E413" s="59">
        <f t="shared" si="85"/>
        <v>0</v>
      </c>
      <c r="F413" s="59">
        <f t="shared" si="85"/>
        <v>0</v>
      </c>
      <c r="G413" s="59">
        <f t="shared" si="85"/>
        <v>0</v>
      </c>
      <c r="H413" s="59">
        <f t="shared" si="85"/>
        <v>0</v>
      </c>
      <c r="I413" s="60">
        <v>0</v>
      </c>
      <c r="J413" s="60">
        <v>0</v>
      </c>
      <c r="K413" s="60">
        <v>0</v>
      </c>
    </row>
    <row r="414" spans="1:11" x14ac:dyDescent="0.25">
      <c r="A414" s="130" t="s">
        <v>164</v>
      </c>
      <c r="B414" s="137" t="s">
        <v>82</v>
      </c>
      <c r="C414" s="58" t="s">
        <v>9</v>
      </c>
      <c r="D414" s="59">
        <f>D415+D416+D417+D418</f>
        <v>0</v>
      </c>
      <c r="E414" s="59">
        <f>E415+E416+E417+E418</f>
        <v>0</v>
      </c>
      <c r="F414" s="59">
        <f>F415+F416+F417+F418</f>
        <v>0</v>
      </c>
      <c r="G414" s="59">
        <f>G415+G416+G417+G418</f>
        <v>0</v>
      </c>
      <c r="H414" s="59">
        <f>H415+H416+H417+H418</f>
        <v>0</v>
      </c>
      <c r="I414" s="60">
        <v>0</v>
      </c>
      <c r="J414" s="60">
        <v>0</v>
      </c>
      <c r="K414" s="60">
        <v>0</v>
      </c>
    </row>
    <row r="415" spans="1:11" ht="31.5" x14ac:dyDescent="0.25">
      <c r="A415" s="131"/>
      <c r="B415" s="137"/>
      <c r="C415" s="58" t="s">
        <v>76</v>
      </c>
      <c r="D415" s="59">
        <f>10-10</f>
        <v>0</v>
      </c>
      <c r="E415" s="59">
        <f>10-10</f>
        <v>0</v>
      </c>
      <c r="F415" s="59">
        <v>0</v>
      </c>
      <c r="G415" s="59">
        <v>0</v>
      </c>
      <c r="H415" s="59">
        <v>0</v>
      </c>
      <c r="I415" s="60">
        <v>0</v>
      </c>
      <c r="J415" s="60">
        <v>0</v>
      </c>
      <c r="K415" s="60">
        <v>0</v>
      </c>
    </row>
    <row r="416" spans="1:11" ht="31.5" x14ac:dyDescent="0.25">
      <c r="A416" s="131"/>
      <c r="B416" s="137"/>
      <c r="C416" s="58" t="s">
        <v>77</v>
      </c>
      <c r="D416" s="59">
        <v>0</v>
      </c>
      <c r="E416" s="59">
        <v>0</v>
      </c>
      <c r="F416" s="59">
        <v>0</v>
      </c>
      <c r="G416" s="59">
        <v>0</v>
      </c>
      <c r="H416" s="59">
        <v>0</v>
      </c>
      <c r="I416" s="60">
        <v>0</v>
      </c>
      <c r="J416" s="60">
        <v>0</v>
      </c>
      <c r="K416" s="60">
        <v>0</v>
      </c>
    </row>
    <row r="417" spans="1:11" ht="31.5" x14ac:dyDescent="0.25">
      <c r="A417" s="131"/>
      <c r="B417" s="137"/>
      <c r="C417" s="58" t="s">
        <v>163</v>
      </c>
      <c r="D417" s="59">
        <v>0</v>
      </c>
      <c r="E417" s="59">
        <v>0</v>
      </c>
      <c r="F417" s="59">
        <v>0</v>
      </c>
      <c r="G417" s="59">
        <v>0</v>
      </c>
      <c r="H417" s="59">
        <v>0</v>
      </c>
      <c r="I417" s="60">
        <v>0</v>
      </c>
      <c r="J417" s="60">
        <v>0</v>
      </c>
      <c r="K417" s="60">
        <v>0</v>
      </c>
    </row>
    <row r="418" spans="1:11" ht="47.25" x14ac:dyDescent="0.25">
      <c r="A418" s="132"/>
      <c r="B418" s="137"/>
      <c r="C418" s="58" t="s">
        <v>79</v>
      </c>
      <c r="D418" s="59">
        <v>0</v>
      </c>
      <c r="E418" s="59">
        <v>0</v>
      </c>
      <c r="F418" s="59">
        <v>0</v>
      </c>
      <c r="G418" s="59">
        <v>0</v>
      </c>
      <c r="H418" s="59">
        <v>0</v>
      </c>
      <c r="I418" s="60">
        <v>0</v>
      </c>
      <c r="J418" s="60">
        <v>0</v>
      </c>
      <c r="K418" s="60">
        <v>0</v>
      </c>
    </row>
    <row r="419" spans="1:11" x14ac:dyDescent="0.25">
      <c r="A419" s="130" t="s">
        <v>165</v>
      </c>
      <c r="B419" s="129" t="s">
        <v>162</v>
      </c>
      <c r="C419" s="58" t="s">
        <v>9</v>
      </c>
      <c r="D419" s="59">
        <f>D420+D421+D422+D423</f>
        <v>0</v>
      </c>
      <c r="E419" s="59">
        <f>E420+E421+E422+E423</f>
        <v>0</v>
      </c>
      <c r="F419" s="59">
        <f>F420+F421+F422+F423</f>
        <v>0</v>
      </c>
      <c r="G419" s="59">
        <f>G420+G421+G422+G423</f>
        <v>0</v>
      </c>
      <c r="H419" s="59">
        <f>H420+H421+H422+H423</f>
        <v>0</v>
      </c>
      <c r="I419" s="60">
        <v>0</v>
      </c>
      <c r="J419" s="60">
        <v>0</v>
      </c>
      <c r="K419" s="60">
        <v>0</v>
      </c>
    </row>
    <row r="420" spans="1:11" ht="31.5" x14ac:dyDescent="0.25">
      <c r="A420" s="131"/>
      <c r="B420" s="129"/>
      <c r="C420" s="58" t="s">
        <v>76</v>
      </c>
      <c r="D420" s="59">
        <v>0</v>
      </c>
      <c r="E420" s="59">
        <v>0</v>
      </c>
      <c r="F420" s="59">
        <v>0</v>
      </c>
      <c r="G420" s="59">
        <v>0</v>
      </c>
      <c r="H420" s="59">
        <v>0</v>
      </c>
      <c r="I420" s="60">
        <v>0</v>
      </c>
      <c r="J420" s="60">
        <v>0</v>
      </c>
      <c r="K420" s="60">
        <v>0</v>
      </c>
    </row>
    <row r="421" spans="1:11" ht="31.5" x14ac:dyDescent="0.25">
      <c r="A421" s="131"/>
      <c r="B421" s="129"/>
      <c r="C421" s="58" t="s">
        <v>77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60">
        <v>0</v>
      </c>
      <c r="J421" s="60">
        <v>0</v>
      </c>
      <c r="K421" s="60">
        <v>0</v>
      </c>
    </row>
    <row r="422" spans="1:11" ht="31.5" x14ac:dyDescent="0.25">
      <c r="A422" s="131"/>
      <c r="B422" s="129"/>
      <c r="C422" s="58" t="s">
        <v>163</v>
      </c>
      <c r="D422" s="59">
        <v>0</v>
      </c>
      <c r="E422" s="59">
        <v>0</v>
      </c>
      <c r="F422" s="59">
        <v>0</v>
      </c>
      <c r="G422" s="59">
        <v>0</v>
      </c>
      <c r="H422" s="59">
        <v>0</v>
      </c>
      <c r="I422" s="60">
        <v>0</v>
      </c>
      <c r="J422" s="60">
        <v>0</v>
      </c>
      <c r="K422" s="60">
        <v>0</v>
      </c>
    </row>
    <row r="423" spans="1:11" ht="47.25" x14ac:dyDescent="0.25">
      <c r="A423" s="132"/>
      <c r="B423" s="129"/>
      <c r="C423" s="58" t="s">
        <v>79</v>
      </c>
      <c r="D423" s="59">
        <v>0</v>
      </c>
      <c r="E423" s="59">
        <v>0</v>
      </c>
      <c r="F423" s="59">
        <v>0</v>
      </c>
      <c r="G423" s="59">
        <v>0</v>
      </c>
      <c r="H423" s="59">
        <v>0</v>
      </c>
      <c r="I423" s="60">
        <v>0</v>
      </c>
      <c r="J423" s="60">
        <v>0</v>
      </c>
      <c r="K423" s="60">
        <v>0</v>
      </c>
    </row>
    <row r="424" spans="1:11" x14ac:dyDescent="0.25">
      <c r="A424" s="130" t="s">
        <v>166</v>
      </c>
      <c r="B424" s="129" t="s">
        <v>162</v>
      </c>
      <c r="C424" s="58" t="s">
        <v>9</v>
      </c>
      <c r="D424" s="59">
        <f>D425+D426+D427+D428</f>
        <v>10</v>
      </c>
      <c r="E424" s="59">
        <f>E425+E426+E427+E428</f>
        <v>10</v>
      </c>
      <c r="F424" s="59">
        <f>F425+F426+F427+F428</f>
        <v>10</v>
      </c>
      <c r="G424" s="59">
        <f>G425+G426+G427+G428</f>
        <v>0</v>
      </c>
      <c r="H424" s="59">
        <f>H425+H426+H427+H428</f>
        <v>0</v>
      </c>
      <c r="I424" s="60">
        <f t="shared" si="79"/>
        <v>0</v>
      </c>
      <c r="J424" s="60">
        <f t="shared" si="80"/>
        <v>0</v>
      </c>
      <c r="K424" s="60">
        <v>0</v>
      </c>
    </row>
    <row r="425" spans="1:11" ht="31.5" x14ac:dyDescent="0.25">
      <c r="A425" s="131"/>
      <c r="B425" s="129"/>
      <c r="C425" s="58" t="s">
        <v>76</v>
      </c>
      <c r="D425" s="59">
        <v>10</v>
      </c>
      <c r="E425" s="59">
        <v>10</v>
      </c>
      <c r="F425" s="59">
        <v>10</v>
      </c>
      <c r="G425" s="59">
        <v>0</v>
      </c>
      <c r="H425" s="59">
        <v>0</v>
      </c>
      <c r="I425" s="60">
        <f t="shared" si="79"/>
        <v>0</v>
      </c>
      <c r="J425" s="60">
        <f t="shared" si="80"/>
        <v>0</v>
      </c>
      <c r="K425" s="60">
        <v>0</v>
      </c>
    </row>
    <row r="426" spans="1:11" ht="31.5" x14ac:dyDescent="0.25">
      <c r="A426" s="131"/>
      <c r="B426" s="129"/>
      <c r="C426" s="58" t="s">
        <v>77</v>
      </c>
      <c r="D426" s="59">
        <v>0</v>
      </c>
      <c r="E426" s="59">
        <v>0</v>
      </c>
      <c r="F426" s="59">
        <v>0</v>
      </c>
      <c r="G426" s="59">
        <v>0</v>
      </c>
      <c r="H426" s="59">
        <v>0</v>
      </c>
      <c r="I426" s="60">
        <v>0</v>
      </c>
      <c r="J426" s="60">
        <v>0</v>
      </c>
      <c r="K426" s="60">
        <v>0</v>
      </c>
    </row>
    <row r="427" spans="1:11" ht="31.5" x14ac:dyDescent="0.25">
      <c r="A427" s="131"/>
      <c r="B427" s="129"/>
      <c r="C427" s="58" t="s">
        <v>163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60">
        <v>0</v>
      </c>
      <c r="J427" s="60">
        <v>0</v>
      </c>
      <c r="K427" s="60">
        <v>0</v>
      </c>
    </row>
    <row r="428" spans="1:11" ht="47.25" x14ac:dyDescent="0.25">
      <c r="A428" s="132"/>
      <c r="B428" s="129"/>
      <c r="C428" s="58" t="s">
        <v>79</v>
      </c>
      <c r="D428" s="59">
        <v>0</v>
      </c>
      <c r="E428" s="59">
        <v>0</v>
      </c>
      <c r="F428" s="59">
        <v>0</v>
      </c>
      <c r="G428" s="59">
        <v>0</v>
      </c>
      <c r="H428" s="59">
        <v>0</v>
      </c>
      <c r="I428" s="60">
        <v>0</v>
      </c>
      <c r="J428" s="60">
        <v>0</v>
      </c>
      <c r="K428" s="60">
        <v>0</v>
      </c>
    </row>
    <row r="429" spans="1:11" x14ac:dyDescent="0.25">
      <c r="A429" s="130" t="s">
        <v>167</v>
      </c>
      <c r="B429" s="129" t="s">
        <v>162</v>
      </c>
      <c r="C429" s="58" t="s">
        <v>9</v>
      </c>
      <c r="D429" s="59">
        <f>D430+D431+D432+D433</f>
        <v>0</v>
      </c>
      <c r="E429" s="59">
        <f>E430+E431+E432+E433</f>
        <v>0</v>
      </c>
      <c r="F429" s="59">
        <f>F430+F431+F432+F433</f>
        <v>0</v>
      </c>
      <c r="G429" s="59">
        <f>G430+G431+G432+G433</f>
        <v>0</v>
      </c>
      <c r="H429" s="59">
        <f>H430+H431+H432+H433</f>
        <v>0</v>
      </c>
      <c r="I429" s="60">
        <v>0</v>
      </c>
      <c r="J429" s="60">
        <v>0</v>
      </c>
      <c r="K429" s="60">
        <v>0</v>
      </c>
    </row>
    <row r="430" spans="1:11" ht="31.5" x14ac:dyDescent="0.25">
      <c r="A430" s="131"/>
      <c r="B430" s="129"/>
      <c r="C430" s="58" t="s">
        <v>76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60">
        <v>0</v>
      </c>
      <c r="J430" s="60">
        <v>0</v>
      </c>
      <c r="K430" s="60">
        <v>0</v>
      </c>
    </row>
    <row r="431" spans="1:11" ht="31.5" x14ac:dyDescent="0.25">
      <c r="A431" s="131"/>
      <c r="B431" s="129"/>
      <c r="C431" s="58" t="s">
        <v>77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60">
        <v>0</v>
      </c>
      <c r="J431" s="60">
        <v>0</v>
      </c>
      <c r="K431" s="60">
        <v>0</v>
      </c>
    </row>
    <row r="432" spans="1:11" ht="31.5" x14ac:dyDescent="0.25">
      <c r="A432" s="131"/>
      <c r="B432" s="129"/>
      <c r="C432" s="58" t="s">
        <v>163</v>
      </c>
      <c r="D432" s="59">
        <v>0</v>
      </c>
      <c r="E432" s="59">
        <v>0</v>
      </c>
      <c r="F432" s="59">
        <v>0</v>
      </c>
      <c r="G432" s="59">
        <v>0</v>
      </c>
      <c r="H432" s="59">
        <v>0</v>
      </c>
      <c r="I432" s="60">
        <v>0</v>
      </c>
      <c r="J432" s="60">
        <v>0</v>
      </c>
      <c r="K432" s="60">
        <v>0</v>
      </c>
    </row>
    <row r="433" spans="1:11" ht="47.25" x14ac:dyDescent="0.25">
      <c r="A433" s="132"/>
      <c r="B433" s="129"/>
      <c r="C433" s="58" t="s">
        <v>79</v>
      </c>
      <c r="D433" s="59">
        <v>0</v>
      </c>
      <c r="E433" s="59">
        <v>0</v>
      </c>
      <c r="F433" s="59">
        <v>0</v>
      </c>
      <c r="G433" s="59">
        <v>0</v>
      </c>
      <c r="H433" s="59">
        <v>0</v>
      </c>
      <c r="I433" s="60">
        <v>0</v>
      </c>
      <c r="J433" s="60">
        <v>0</v>
      </c>
      <c r="K433" s="60">
        <v>0</v>
      </c>
    </row>
    <row r="434" spans="1:11" x14ac:dyDescent="0.25">
      <c r="A434" s="130" t="s">
        <v>168</v>
      </c>
      <c r="B434" s="129" t="s">
        <v>162</v>
      </c>
      <c r="C434" s="58" t="s">
        <v>9</v>
      </c>
      <c r="D434" s="59">
        <f>D435+D436+D437+D438</f>
        <v>20</v>
      </c>
      <c r="E434" s="59">
        <f>E435+E436+E437+E438</f>
        <v>20</v>
      </c>
      <c r="F434" s="59">
        <f>F435+F436+F437+F438</f>
        <v>20</v>
      </c>
      <c r="G434" s="59">
        <f t="shared" ref="G434:H434" si="86">G435+G436+G437+G438</f>
        <v>19.54</v>
      </c>
      <c r="H434" s="59">
        <f t="shared" si="86"/>
        <v>19.54</v>
      </c>
      <c r="I434" s="60">
        <f t="shared" si="79"/>
        <v>97.7</v>
      </c>
      <c r="J434" s="60">
        <f t="shared" si="80"/>
        <v>97.7</v>
      </c>
      <c r="K434" s="60">
        <f t="shared" si="81"/>
        <v>97.7</v>
      </c>
    </row>
    <row r="435" spans="1:11" ht="31.5" x14ac:dyDescent="0.25">
      <c r="A435" s="131"/>
      <c r="B435" s="129"/>
      <c r="C435" s="58" t="s">
        <v>76</v>
      </c>
      <c r="D435" s="59">
        <v>20</v>
      </c>
      <c r="E435" s="59">
        <v>20</v>
      </c>
      <c r="F435" s="59">
        <v>20</v>
      </c>
      <c r="G435" s="59">
        <v>19.54</v>
      </c>
      <c r="H435" s="59">
        <v>19.54</v>
      </c>
      <c r="I435" s="60">
        <f t="shared" si="79"/>
        <v>97.7</v>
      </c>
      <c r="J435" s="60">
        <f t="shared" si="80"/>
        <v>97.7</v>
      </c>
      <c r="K435" s="60">
        <f t="shared" si="81"/>
        <v>97.7</v>
      </c>
    </row>
    <row r="436" spans="1:11" ht="31.5" x14ac:dyDescent="0.25">
      <c r="A436" s="131"/>
      <c r="B436" s="129"/>
      <c r="C436" s="58" t="s">
        <v>77</v>
      </c>
      <c r="D436" s="59">
        <v>0</v>
      </c>
      <c r="E436" s="59">
        <v>0</v>
      </c>
      <c r="F436" s="59">
        <v>0</v>
      </c>
      <c r="G436" s="59">
        <v>0</v>
      </c>
      <c r="H436" s="59">
        <v>0</v>
      </c>
      <c r="I436" s="60">
        <v>0</v>
      </c>
      <c r="J436" s="60">
        <v>0</v>
      </c>
      <c r="K436" s="60">
        <v>0</v>
      </c>
    </row>
    <row r="437" spans="1:11" ht="31.5" x14ac:dyDescent="0.25">
      <c r="A437" s="131"/>
      <c r="B437" s="129"/>
      <c r="C437" s="58" t="s">
        <v>163</v>
      </c>
      <c r="D437" s="59">
        <v>0</v>
      </c>
      <c r="E437" s="59">
        <v>0</v>
      </c>
      <c r="F437" s="59">
        <v>0</v>
      </c>
      <c r="G437" s="59">
        <v>0</v>
      </c>
      <c r="H437" s="59">
        <v>0</v>
      </c>
      <c r="I437" s="60">
        <v>0</v>
      </c>
      <c r="J437" s="60">
        <v>0</v>
      </c>
      <c r="K437" s="60">
        <v>0</v>
      </c>
    </row>
    <row r="438" spans="1:11" ht="47.25" x14ac:dyDescent="0.25">
      <c r="A438" s="132"/>
      <c r="B438" s="129"/>
      <c r="C438" s="58" t="s">
        <v>79</v>
      </c>
      <c r="D438" s="59">
        <v>0</v>
      </c>
      <c r="E438" s="59">
        <v>0</v>
      </c>
      <c r="F438" s="59">
        <v>0</v>
      </c>
      <c r="G438" s="59">
        <v>0</v>
      </c>
      <c r="H438" s="59">
        <v>0</v>
      </c>
      <c r="I438" s="60">
        <v>0</v>
      </c>
      <c r="J438" s="60">
        <v>0</v>
      </c>
      <c r="K438" s="60">
        <v>0</v>
      </c>
    </row>
    <row r="439" spans="1:11" x14ac:dyDescent="0.25">
      <c r="A439" s="130" t="s">
        <v>169</v>
      </c>
      <c r="B439" s="137" t="s">
        <v>82</v>
      </c>
      <c r="C439" s="58" t="s">
        <v>9</v>
      </c>
      <c r="D439" s="59">
        <f>D440+D441+D442+D443</f>
        <v>0</v>
      </c>
      <c r="E439" s="59">
        <f>E440+E441+E442+E443</f>
        <v>0</v>
      </c>
      <c r="F439" s="59">
        <f>F440+F441+F442+F443</f>
        <v>0</v>
      </c>
      <c r="G439" s="59">
        <f>G440+G441+G442+G443</f>
        <v>0</v>
      </c>
      <c r="H439" s="59">
        <f>H440+H441+H442+H443</f>
        <v>0</v>
      </c>
      <c r="I439" s="60">
        <v>0</v>
      </c>
      <c r="J439" s="60">
        <v>0</v>
      </c>
      <c r="K439" s="60">
        <v>0</v>
      </c>
    </row>
    <row r="440" spans="1:11" ht="31.5" x14ac:dyDescent="0.25">
      <c r="A440" s="131"/>
      <c r="B440" s="137"/>
      <c r="C440" s="58" t="s">
        <v>76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60">
        <v>0</v>
      </c>
      <c r="J440" s="60">
        <v>0</v>
      </c>
      <c r="K440" s="60">
        <v>0</v>
      </c>
    </row>
    <row r="441" spans="1:11" ht="31.5" x14ac:dyDescent="0.25">
      <c r="A441" s="131"/>
      <c r="B441" s="137"/>
      <c r="C441" s="58" t="s">
        <v>77</v>
      </c>
      <c r="D441" s="59">
        <v>0</v>
      </c>
      <c r="E441" s="59">
        <v>0</v>
      </c>
      <c r="F441" s="59">
        <v>0</v>
      </c>
      <c r="G441" s="59">
        <v>0</v>
      </c>
      <c r="H441" s="59">
        <v>0</v>
      </c>
      <c r="I441" s="60">
        <v>0</v>
      </c>
      <c r="J441" s="60">
        <v>0</v>
      </c>
      <c r="K441" s="60">
        <v>0</v>
      </c>
    </row>
    <row r="442" spans="1:11" ht="31.5" x14ac:dyDescent="0.25">
      <c r="A442" s="131"/>
      <c r="B442" s="137"/>
      <c r="C442" s="58" t="s">
        <v>163</v>
      </c>
      <c r="D442" s="59">
        <v>0</v>
      </c>
      <c r="E442" s="59">
        <v>0</v>
      </c>
      <c r="F442" s="59">
        <v>0</v>
      </c>
      <c r="G442" s="59">
        <v>0</v>
      </c>
      <c r="H442" s="59">
        <v>0</v>
      </c>
      <c r="I442" s="60">
        <v>0</v>
      </c>
      <c r="J442" s="60">
        <v>0</v>
      </c>
      <c r="K442" s="60">
        <v>0</v>
      </c>
    </row>
    <row r="443" spans="1:11" ht="47.25" x14ac:dyDescent="0.25">
      <c r="A443" s="132"/>
      <c r="B443" s="137"/>
      <c r="C443" s="58" t="s">
        <v>79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60">
        <v>0</v>
      </c>
      <c r="J443" s="60">
        <v>0</v>
      </c>
      <c r="K443" s="60">
        <v>0</v>
      </c>
    </row>
    <row r="444" spans="1:11" x14ac:dyDescent="0.25">
      <c r="A444" s="130" t="s">
        <v>170</v>
      </c>
      <c r="B444" s="137" t="s">
        <v>82</v>
      </c>
      <c r="C444" s="58" t="s">
        <v>9</v>
      </c>
      <c r="D444" s="59">
        <f>D445+D446+D447+D448</f>
        <v>15.9</v>
      </c>
      <c r="E444" s="59">
        <f>E445+E446+E447+E448</f>
        <v>15.9</v>
      </c>
      <c r="F444" s="59">
        <f>F445+F446+F447+F448</f>
        <v>15.9</v>
      </c>
      <c r="G444" s="59">
        <f>G445+G446+G447+G448</f>
        <v>15.9</v>
      </c>
      <c r="H444" s="59">
        <f>H445+H446+H447+H448</f>
        <v>15.9</v>
      </c>
      <c r="I444" s="60">
        <f t="shared" si="79"/>
        <v>100</v>
      </c>
      <c r="J444" s="60">
        <f t="shared" si="80"/>
        <v>100</v>
      </c>
      <c r="K444" s="60">
        <f t="shared" si="81"/>
        <v>100</v>
      </c>
    </row>
    <row r="445" spans="1:11" ht="31.5" x14ac:dyDescent="0.25">
      <c r="A445" s="131"/>
      <c r="B445" s="137"/>
      <c r="C445" s="58" t="s">
        <v>76</v>
      </c>
      <c r="D445" s="59">
        <v>15.9</v>
      </c>
      <c r="E445" s="59">
        <v>15.9</v>
      </c>
      <c r="F445" s="59">
        <v>15.9</v>
      </c>
      <c r="G445" s="59">
        <v>15.9</v>
      </c>
      <c r="H445" s="59">
        <v>15.9</v>
      </c>
      <c r="I445" s="60">
        <f t="shared" si="79"/>
        <v>100</v>
      </c>
      <c r="J445" s="60">
        <f t="shared" si="80"/>
        <v>100</v>
      </c>
      <c r="K445" s="60">
        <f t="shared" si="81"/>
        <v>100</v>
      </c>
    </row>
    <row r="446" spans="1:11" ht="31.5" x14ac:dyDescent="0.25">
      <c r="A446" s="131"/>
      <c r="B446" s="137"/>
      <c r="C446" s="58" t="s">
        <v>77</v>
      </c>
      <c r="D446" s="59">
        <v>0</v>
      </c>
      <c r="E446" s="59">
        <v>0</v>
      </c>
      <c r="F446" s="59">
        <v>0</v>
      </c>
      <c r="G446" s="59">
        <v>0</v>
      </c>
      <c r="H446" s="59">
        <v>0</v>
      </c>
      <c r="I446" s="60">
        <v>0</v>
      </c>
      <c r="J446" s="60">
        <v>0</v>
      </c>
      <c r="K446" s="60">
        <v>0</v>
      </c>
    </row>
    <row r="447" spans="1:11" ht="31.5" x14ac:dyDescent="0.25">
      <c r="A447" s="131"/>
      <c r="B447" s="137"/>
      <c r="C447" s="58" t="s">
        <v>163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60">
        <v>0</v>
      </c>
      <c r="J447" s="60">
        <v>0</v>
      </c>
      <c r="K447" s="60">
        <v>0</v>
      </c>
    </row>
    <row r="448" spans="1:11" ht="47.25" x14ac:dyDescent="0.25">
      <c r="A448" s="132"/>
      <c r="B448" s="137"/>
      <c r="C448" s="58" t="s">
        <v>79</v>
      </c>
      <c r="D448" s="59">
        <v>0</v>
      </c>
      <c r="E448" s="59">
        <v>0</v>
      </c>
      <c r="F448" s="59">
        <v>0</v>
      </c>
      <c r="G448" s="59">
        <v>0</v>
      </c>
      <c r="H448" s="59">
        <v>0</v>
      </c>
      <c r="I448" s="60">
        <v>0</v>
      </c>
      <c r="J448" s="60">
        <v>0</v>
      </c>
      <c r="K448" s="60">
        <v>0</v>
      </c>
    </row>
    <row r="449" spans="1:11" x14ac:dyDescent="0.25">
      <c r="A449" s="130" t="s">
        <v>171</v>
      </c>
      <c r="B449" s="137" t="s">
        <v>82</v>
      </c>
      <c r="C449" s="58" t="s">
        <v>9</v>
      </c>
      <c r="D449" s="59">
        <f>D450+D451+D452+D453</f>
        <v>0</v>
      </c>
      <c r="E449" s="59">
        <f>E450+E451+E452+E453</f>
        <v>0</v>
      </c>
      <c r="F449" s="59">
        <f>F450+F451+F452+F453</f>
        <v>0</v>
      </c>
      <c r="G449" s="59">
        <f>G450+G451+G452+G453</f>
        <v>0</v>
      </c>
      <c r="H449" s="59">
        <f>H450+H451+H452+H453</f>
        <v>0</v>
      </c>
      <c r="I449" s="60">
        <v>0</v>
      </c>
      <c r="J449" s="60">
        <v>0</v>
      </c>
      <c r="K449" s="60">
        <v>0</v>
      </c>
    </row>
    <row r="450" spans="1:11" ht="31.5" x14ac:dyDescent="0.25">
      <c r="A450" s="131"/>
      <c r="B450" s="137"/>
      <c r="C450" s="58" t="s">
        <v>76</v>
      </c>
      <c r="D450" s="59">
        <v>0</v>
      </c>
      <c r="E450" s="59">
        <v>0</v>
      </c>
      <c r="F450" s="59">
        <v>0</v>
      </c>
      <c r="G450" s="59">
        <v>0</v>
      </c>
      <c r="H450" s="59">
        <v>0</v>
      </c>
      <c r="I450" s="60">
        <v>0</v>
      </c>
      <c r="J450" s="60">
        <v>0</v>
      </c>
      <c r="K450" s="60">
        <v>0</v>
      </c>
    </row>
    <row r="451" spans="1:11" ht="31.5" x14ac:dyDescent="0.25">
      <c r="A451" s="131"/>
      <c r="B451" s="137"/>
      <c r="C451" s="58" t="s">
        <v>77</v>
      </c>
      <c r="D451" s="59">
        <v>0</v>
      </c>
      <c r="E451" s="59">
        <v>0</v>
      </c>
      <c r="F451" s="59">
        <v>0</v>
      </c>
      <c r="G451" s="59">
        <v>0</v>
      </c>
      <c r="H451" s="59">
        <v>0</v>
      </c>
      <c r="I451" s="60">
        <v>0</v>
      </c>
      <c r="J451" s="60">
        <v>0</v>
      </c>
      <c r="K451" s="60">
        <v>0</v>
      </c>
    </row>
    <row r="452" spans="1:11" ht="31.5" x14ac:dyDescent="0.25">
      <c r="A452" s="131"/>
      <c r="B452" s="137"/>
      <c r="C452" s="58" t="s">
        <v>163</v>
      </c>
      <c r="D452" s="59">
        <v>0</v>
      </c>
      <c r="E452" s="59">
        <v>0</v>
      </c>
      <c r="F452" s="59">
        <v>0</v>
      </c>
      <c r="G452" s="59">
        <v>0</v>
      </c>
      <c r="H452" s="59">
        <v>0</v>
      </c>
      <c r="I452" s="60">
        <v>0</v>
      </c>
      <c r="J452" s="60">
        <v>0</v>
      </c>
      <c r="K452" s="60">
        <v>0</v>
      </c>
    </row>
    <row r="453" spans="1:11" ht="47.25" x14ac:dyDescent="0.25">
      <c r="A453" s="132"/>
      <c r="B453" s="137"/>
      <c r="C453" s="58" t="s">
        <v>79</v>
      </c>
      <c r="D453" s="59">
        <v>0</v>
      </c>
      <c r="E453" s="59">
        <v>0</v>
      </c>
      <c r="F453" s="59">
        <v>0</v>
      </c>
      <c r="G453" s="59">
        <v>0</v>
      </c>
      <c r="H453" s="59">
        <v>0</v>
      </c>
      <c r="I453" s="60">
        <v>0</v>
      </c>
      <c r="J453" s="60">
        <v>0</v>
      </c>
      <c r="K453" s="60">
        <v>0</v>
      </c>
    </row>
    <row r="454" spans="1:11" x14ac:dyDescent="0.25">
      <c r="A454" s="130" t="s">
        <v>172</v>
      </c>
      <c r="B454" s="130" t="s">
        <v>83</v>
      </c>
      <c r="C454" s="58" t="s">
        <v>9</v>
      </c>
      <c r="D454" s="59">
        <f>D455+D456+D457+D458</f>
        <v>0</v>
      </c>
      <c r="E454" s="59">
        <f>E455+E456+E457+E458</f>
        <v>0</v>
      </c>
      <c r="F454" s="59">
        <f>F455+F456+F457+F458</f>
        <v>0</v>
      </c>
      <c r="G454" s="59">
        <f>G455+G456+G457+G458</f>
        <v>0</v>
      </c>
      <c r="H454" s="59">
        <f>H455+H456+H457+H458</f>
        <v>0</v>
      </c>
      <c r="I454" s="60">
        <v>0</v>
      </c>
      <c r="J454" s="60">
        <v>0</v>
      </c>
      <c r="K454" s="60">
        <v>0</v>
      </c>
    </row>
    <row r="455" spans="1:11" ht="31.5" x14ac:dyDescent="0.25">
      <c r="A455" s="131"/>
      <c r="B455" s="131"/>
      <c r="C455" s="58" t="s">
        <v>76</v>
      </c>
      <c r="D455" s="59">
        <v>0</v>
      </c>
      <c r="E455" s="59">
        <v>0</v>
      </c>
      <c r="F455" s="59">
        <f>340-340</f>
        <v>0</v>
      </c>
      <c r="G455" s="59">
        <f>340-340</f>
        <v>0</v>
      </c>
      <c r="H455" s="59">
        <f>340-340</f>
        <v>0</v>
      </c>
      <c r="I455" s="60">
        <v>0</v>
      </c>
      <c r="J455" s="60">
        <v>0</v>
      </c>
      <c r="K455" s="60">
        <v>0</v>
      </c>
    </row>
    <row r="456" spans="1:11" ht="31.5" x14ac:dyDescent="0.25">
      <c r="A456" s="131"/>
      <c r="B456" s="131"/>
      <c r="C456" s="58" t="s">
        <v>77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60">
        <v>0</v>
      </c>
      <c r="J456" s="60">
        <v>0</v>
      </c>
      <c r="K456" s="60">
        <v>0</v>
      </c>
    </row>
    <row r="457" spans="1:11" ht="31.5" x14ac:dyDescent="0.25">
      <c r="A457" s="131"/>
      <c r="B457" s="131"/>
      <c r="C457" s="58" t="s">
        <v>163</v>
      </c>
      <c r="D457" s="59">
        <v>0</v>
      </c>
      <c r="E457" s="59">
        <v>0</v>
      </c>
      <c r="F457" s="59">
        <v>0</v>
      </c>
      <c r="G457" s="59">
        <v>0</v>
      </c>
      <c r="H457" s="59">
        <v>0</v>
      </c>
      <c r="I457" s="60">
        <v>0</v>
      </c>
      <c r="J457" s="60">
        <v>0</v>
      </c>
      <c r="K457" s="60">
        <v>0</v>
      </c>
    </row>
    <row r="458" spans="1:11" ht="47.25" x14ac:dyDescent="0.25">
      <c r="A458" s="132"/>
      <c r="B458" s="132"/>
      <c r="C458" s="58" t="s">
        <v>79</v>
      </c>
      <c r="D458" s="59">
        <v>0</v>
      </c>
      <c r="E458" s="59">
        <v>0</v>
      </c>
      <c r="F458" s="59">
        <v>0</v>
      </c>
      <c r="G458" s="59">
        <v>0</v>
      </c>
      <c r="H458" s="59">
        <v>0</v>
      </c>
      <c r="I458" s="60">
        <v>0</v>
      </c>
      <c r="J458" s="60">
        <v>0</v>
      </c>
      <c r="K458" s="60">
        <v>0</v>
      </c>
    </row>
    <row r="459" spans="1:11" x14ac:dyDescent="0.25">
      <c r="A459" s="130" t="s">
        <v>173</v>
      </c>
      <c r="B459" s="130" t="s">
        <v>83</v>
      </c>
      <c r="C459" s="58" t="s">
        <v>9</v>
      </c>
      <c r="D459" s="59">
        <f>D460+D461+D462+D463</f>
        <v>0</v>
      </c>
      <c r="E459" s="59">
        <f>E460+E461+E462+E463</f>
        <v>0</v>
      </c>
      <c r="F459" s="59">
        <f>F460+F461+F462+F463</f>
        <v>0</v>
      </c>
      <c r="G459" s="59">
        <f>G460+G461+G462+G463</f>
        <v>0</v>
      </c>
      <c r="H459" s="59">
        <f>H460+H461+H462+H463</f>
        <v>0</v>
      </c>
      <c r="I459" s="60">
        <v>0</v>
      </c>
      <c r="J459" s="60">
        <v>0</v>
      </c>
      <c r="K459" s="60">
        <v>0</v>
      </c>
    </row>
    <row r="460" spans="1:11" ht="31.5" x14ac:dyDescent="0.25">
      <c r="A460" s="131"/>
      <c r="B460" s="131"/>
      <c r="C460" s="58" t="s">
        <v>76</v>
      </c>
      <c r="D460" s="59">
        <v>0</v>
      </c>
      <c r="E460" s="59">
        <v>0</v>
      </c>
      <c r="F460" s="59">
        <f>170-170</f>
        <v>0</v>
      </c>
      <c r="G460" s="59">
        <f>170-170</f>
        <v>0</v>
      </c>
      <c r="H460" s="59">
        <f>170-170</f>
        <v>0</v>
      </c>
      <c r="I460" s="60">
        <v>0</v>
      </c>
      <c r="J460" s="60">
        <v>0</v>
      </c>
      <c r="K460" s="60">
        <v>0</v>
      </c>
    </row>
    <row r="461" spans="1:11" ht="31.5" x14ac:dyDescent="0.25">
      <c r="A461" s="131"/>
      <c r="B461" s="131"/>
      <c r="C461" s="58" t="s">
        <v>77</v>
      </c>
      <c r="D461" s="59">
        <v>0</v>
      </c>
      <c r="E461" s="59">
        <v>0</v>
      </c>
      <c r="F461" s="59">
        <v>0</v>
      </c>
      <c r="G461" s="59">
        <v>0</v>
      </c>
      <c r="H461" s="59">
        <v>0</v>
      </c>
      <c r="I461" s="60">
        <v>0</v>
      </c>
      <c r="J461" s="60">
        <v>0</v>
      </c>
      <c r="K461" s="60">
        <v>0</v>
      </c>
    </row>
    <row r="462" spans="1:11" ht="31.5" x14ac:dyDescent="0.25">
      <c r="A462" s="131"/>
      <c r="B462" s="131"/>
      <c r="C462" s="58" t="s">
        <v>163</v>
      </c>
      <c r="D462" s="59">
        <v>0</v>
      </c>
      <c r="E462" s="59">
        <v>0</v>
      </c>
      <c r="F462" s="59">
        <v>0</v>
      </c>
      <c r="G462" s="59">
        <v>0</v>
      </c>
      <c r="H462" s="59">
        <v>0</v>
      </c>
      <c r="I462" s="60">
        <v>0</v>
      </c>
      <c r="J462" s="60">
        <v>0</v>
      </c>
      <c r="K462" s="60">
        <v>0</v>
      </c>
    </row>
    <row r="463" spans="1:11" ht="47.25" x14ac:dyDescent="0.25">
      <c r="A463" s="132"/>
      <c r="B463" s="132"/>
      <c r="C463" s="58" t="s">
        <v>79</v>
      </c>
      <c r="D463" s="59">
        <v>0</v>
      </c>
      <c r="E463" s="59">
        <v>0</v>
      </c>
      <c r="F463" s="59">
        <v>0</v>
      </c>
      <c r="G463" s="62">
        <v>0</v>
      </c>
      <c r="H463" s="62">
        <v>0</v>
      </c>
      <c r="I463" s="60">
        <v>0</v>
      </c>
      <c r="J463" s="60">
        <v>0</v>
      </c>
      <c r="K463" s="60">
        <v>0</v>
      </c>
    </row>
    <row r="464" spans="1:11" x14ac:dyDescent="0.25">
      <c r="A464" s="130" t="s">
        <v>174</v>
      </c>
      <c r="B464" s="137" t="s">
        <v>82</v>
      </c>
      <c r="C464" s="58" t="s">
        <v>9</v>
      </c>
      <c r="D464" s="59">
        <f>D465+D466+D467+D468</f>
        <v>0</v>
      </c>
      <c r="E464" s="59">
        <f>E465+E466+E467+E468</f>
        <v>0</v>
      </c>
      <c r="F464" s="59">
        <f>F465+F466+F467+F468</f>
        <v>0</v>
      </c>
      <c r="G464" s="59">
        <f>G465+G466+G467+G468</f>
        <v>0</v>
      </c>
      <c r="H464" s="59">
        <f>H465+H466+H467+H468</f>
        <v>0</v>
      </c>
      <c r="I464" s="60">
        <v>0</v>
      </c>
      <c r="J464" s="60">
        <v>0</v>
      </c>
      <c r="K464" s="60">
        <v>0</v>
      </c>
    </row>
    <row r="465" spans="1:11" ht="31.5" x14ac:dyDescent="0.25">
      <c r="A465" s="131"/>
      <c r="B465" s="137"/>
      <c r="C465" s="58" t="s">
        <v>76</v>
      </c>
      <c r="D465" s="59">
        <f>15-15</f>
        <v>0</v>
      </c>
      <c r="E465" s="59">
        <f t="shared" ref="E465:F465" si="87">15-15</f>
        <v>0</v>
      </c>
      <c r="F465" s="59">
        <f t="shared" si="87"/>
        <v>0</v>
      </c>
      <c r="G465" s="59">
        <v>0</v>
      </c>
      <c r="H465" s="59">
        <v>0</v>
      </c>
      <c r="I465" s="60">
        <v>0</v>
      </c>
      <c r="J465" s="60">
        <v>0</v>
      </c>
      <c r="K465" s="60">
        <v>0</v>
      </c>
    </row>
    <row r="466" spans="1:11" ht="31.5" x14ac:dyDescent="0.25">
      <c r="A466" s="131"/>
      <c r="B466" s="137"/>
      <c r="C466" s="58" t="s">
        <v>77</v>
      </c>
      <c r="D466" s="59">
        <v>0</v>
      </c>
      <c r="E466" s="59">
        <v>0</v>
      </c>
      <c r="F466" s="59">
        <v>0</v>
      </c>
      <c r="G466" s="59">
        <v>0</v>
      </c>
      <c r="H466" s="59">
        <v>0</v>
      </c>
      <c r="I466" s="60">
        <v>0</v>
      </c>
      <c r="J466" s="60">
        <v>0</v>
      </c>
      <c r="K466" s="60">
        <v>0</v>
      </c>
    </row>
    <row r="467" spans="1:11" ht="31.5" x14ac:dyDescent="0.25">
      <c r="A467" s="131"/>
      <c r="B467" s="137"/>
      <c r="C467" s="58" t="s">
        <v>163</v>
      </c>
      <c r="D467" s="59">
        <v>0</v>
      </c>
      <c r="E467" s="59">
        <v>0</v>
      </c>
      <c r="F467" s="59">
        <v>0</v>
      </c>
      <c r="G467" s="59">
        <v>0</v>
      </c>
      <c r="H467" s="59">
        <v>0</v>
      </c>
      <c r="I467" s="60">
        <v>0</v>
      </c>
      <c r="J467" s="60">
        <v>0</v>
      </c>
      <c r="K467" s="60">
        <v>0</v>
      </c>
    </row>
    <row r="468" spans="1:11" ht="47.25" x14ac:dyDescent="0.25">
      <c r="A468" s="132"/>
      <c r="B468" s="137"/>
      <c r="C468" s="58" t="s">
        <v>79</v>
      </c>
      <c r="D468" s="59">
        <v>0</v>
      </c>
      <c r="E468" s="59">
        <v>0</v>
      </c>
      <c r="F468" s="59">
        <v>0</v>
      </c>
      <c r="G468" s="59">
        <v>0</v>
      </c>
      <c r="H468" s="59">
        <v>0</v>
      </c>
      <c r="I468" s="60">
        <v>0</v>
      </c>
      <c r="J468" s="60">
        <v>0</v>
      </c>
      <c r="K468" s="60">
        <v>0</v>
      </c>
    </row>
    <row r="469" spans="1:11" x14ac:dyDescent="0.25">
      <c r="A469" s="130" t="s">
        <v>175</v>
      </c>
      <c r="B469" s="137" t="s">
        <v>82</v>
      </c>
      <c r="C469" s="58" t="s">
        <v>9</v>
      </c>
      <c r="D469" s="59">
        <f>D470+D471+D472+D473</f>
        <v>185</v>
      </c>
      <c r="E469" s="59">
        <f>E470+E471+E472+E473</f>
        <v>185</v>
      </c>
      <c r="F469" s="59">
        <f>F470+F471+F472+F473</f>
        <v>165.38</v>
      </c>
      <c r="G469" s="59">
        <f>G470+G471+G472+G473</f>
        <v>165.38</v>
      </c>
      <c r="H469" s="59">
        <f>H470+H471+H472+H473</f>
        <v>165.38</v>
      </c>
      <c r="I469" s="60">
        <f t="shared" ref="I469:I490" si="88">H469/D469*100</f>
        <v>89.394594594594594</v>
      </c>
      <c r="J469" s="60">
        <f t="shared" ref="J469:J490" si="89">G469/E469*100</f>
        <v>89.394594594594594</v>
      </c>
      <c r="K469" s="60">
        <f t="shared" ref="K469:K490" si="90">G469/F469*100</f>
        <v>100</v>
      </c>
    </row>
    <row r="470" spans="1:11" ht="31.5" x14ac:dyDescent="0.25">
      <c r="A470" s="131"/>
      <c r="B470" s="137"/>
      <c r="C470" s="58" t="s">
        <v>76</v>
      </c>
      <c r="D470" s="59">
        <f>160+25</f>
        <v>185</v>
      </c>
      <c r="E470" s="59">
        <f t="shared" ref="E470" si="91">160+25</f>
        <v>185</v>
      </c>
      <c r="F470" s="59">
        <v>165.38</v>
      </c>
      <c r="G470" s="59">
        <v>165.38</v>
      </c>
      <c r="H470" s="59">
        <v>165.38</v>
      </c>
      <c r="I470" s="60">
        <f t="shared" si="88"/>
        <v>89.394594594594594</v>
      </c>
      <c r="J470" s="60">
        <f t="shared" si="89"/>
        <v>89.394594594594594</v>
      </c>
      <c r="K470" s="60">
        <f t="shared" si="90"/>
        <v>100</v>
      </c>
    </row>
    <row r="471" spans="1:11" ht="31.5" x14ac:dyDescent="0.25">
      <c r="A471" s="131"/>
      <c r="B471" s="137"/>
      <c r="C471" s="58" t="s">
        <v>77</v>
      </c>
      <c r="D471" s="59">
        <v>0</v>
      </c>
      <c r="E471" s="59">
        <v>0</v>
      </c>
      <c r="F471" s="59">
        <v>0</v>
      </c>
      <c r="G471" s="59">
        <v>0</v>
      </c>
      <c r="H471" s="59">
        <v>0</v>
      </c>
      <c r="I471" s="60">
        <v>0</v>
      </c>
      <c r="J471" s="60">
        <v>0</v>
      </c>
      <c r="K471" s="60">
        <v>0</v>
      </c>
    </row>
    <row r="472" spans="1:11" ht="31.5" x14ac:dyDescent="0.25">
      <c r="A472" s="131"/>
      <c r="B472" s="137"/>
      <c r="C472" s="58" t="s">
        <v>163</v>
      </c>
      <c r="D472" s="59">
        <v>0</v>
      </c>
      <c r="E472" s="59">
        <v>0</v>
      </c>
      <c r="F472" s="59">
        <v>0</v>
      </c>
      <c r="G472" s="59">
        <v>0</v>
      </c>
      <c r="H472" s="59">
        <v>0</v>
      </c>
      <c r="I472" s="60">
        <v>0</v>
      </c>
      <c r="J472" s="60">
        <v>0</v>
      </c>
      <c r="K472" s="60">
        <v>0</v>
      </c>
    </row>
    <row r="473" spans="1:11" ht="47.25" x14ac:dyDescent="0.25">
      <c r="A473" s="132"/>
      <c r="B473" s="137"/>
      <c r="C473" s="58" t="s">
        <v>79</v>
      </c>
      <c r="D473" s="59">
        <v>0</v>
      </c>
      <c r="E473" s="59">
        <v>0</v>
      </c>
      <c r="F473" s="59">
        <v>0</v>
      </c>
      <c r="G473" s="59">
        <v>0</v>
      </c>
      <c r="H473" s="59">
        <v>0</v>
      </c>
      <c r="I473" s="60">
        <v>0</v>
      </c>
      <c r="J473" s="60">
        <v>0</v>
      </c>
      <c r="K473" s="60">
        <v>0</v>
      </c>
    </row>
    <row r="474" spans="1:11" x14ac:dyDescent="0.25">
      <c r="A474" s="130" t="s">
        <v>176</v>
      </c>
      <c r="B474" s="130" t="s">
        <v>95</v>
      </c>
      <c r="C474" s="58" t="s">
        <v>9</v>
      </c>
      <c r="D474" s="59">
        <f>D475+D476+D477+D478</f>
        <v>0</v>
      </c>
      <c r="E474" s="59">
        <f>E475+E476+E477+E478</f>
        <v>0</v>
      </c>
      <c r="F474" s="59">
        <f>F475+F476+F477+F478</f>
        <v>0</v>
      </c>
      <c r="G474" s="59">
        <f>G475+G476+G477+G478</f>
        <v>0</v>
      </c>
      <c r="H474" s="59">
        <f>H475+H476+H477+H478</f>
        <v>0</v>
      </c>
      <c r="I474" s="60">
        <v>0</v>
      </c>
      <c r="J474" s="60">
        <v>0</v>
      </c>
      <c r="K474" s="60">
        <v>0</v>
      </c>
    </row>
    <row r="475" spans="1:11" ht="31.5" x14ac:dyDescent="0.25">
      <c r="A475" s="131"/>
      <c r="B475" s="131"/>
      <c r="C475" s="58" t="s">
        <v>76</v>
      </c>
      <c r="D475" s="59">
        <v>0</v>
      </c>
      <c r="E475" s="59">
        <v>0</v>
      </c>
      <c r="F475" s="59">
        <v>0</v>
      </c>
      <c r="G475" s="59">
        <v>0</v>
      </c>
      <c r="H475" s="59">
        <v>0</v>
      </c>
      <c r="I475" s="60">
        <v>0</v>
      </c>
      <c r="J475" s="60">
        <v>0</v>
      </c>
      <c r="K475" s="60">
        <v>0</v>
      </c>
    </row>
    <row r="476" spans="1:11" ht="31.5" x14ac:dyDescent="0.25">
      <c r="A476" s="131"/>
      <c r="B476" s="131"/>
      <c r="C476" s="58" t="s">
        <v>77</v>
      </c>
      <c r="D476" s="59">
        <v>0</v>
      </c>
      <c r="E476" s="59">
        <v>0</v>
      </c>
      <c r="F476" s="59">
        <v>0</v>
      </c>
      <c r="G476" s="59">
        <v>0</v>
      </c>
      <c r="H476" s="59">
        <v>0</v>
      </c>
      <c r="I476" s="60">
        <v>0</v>
      </c>
      <c r="J476" s="60">
        <v>0</v>
      </c>
      <c r="K476" s="60">
        <v>0</v>
      </c>
    </row>
    <row r="477" spans="1:11" ht="31.5" x14ac:dyDescent="0.25">
      <c r="A477" s="131"/>
      <c r="B477" s="131"/>
      <c r="C477" s="58" t="s">
        <v>163</v>
      </c>
      <c r="D477" s="59">
        <v>0</v>
      </c>
      <c r="E477" s="59">
        <v>0</v>
      </c>
      <c r="F477" s="59">
        <v>0</v>
      </c>
      <c r="G477" s="59">
        <v>0</v>
      </c>
      <c r="H477" s="59">
        <v>0</v>
      </c>
      <c r="I477" s="60">
        <v>0</v>
      </c>
      <c r="J477" s="60">
        <v>0</v>
      </c>
      <c r="K477" s="60">
        <v>0</v>
      </c>
    </row>
    <row r="478" spans="1:11" ht="47.25" x14ac:dyDescent="0.25">
      <c r="A478" s="132"/>
      <c r="B478" s="132"/>
      <c r="C478" s="58" t="s">
        <v>79</v>
      </c>
      <c r="D478" s="59">
        <v>0</v>
      </c>
      <c r="E478" s="59">
        <v>0</v>
      </c>
      <c r="F478" s="59">
        <v>0</v>
      </c>
      <c r="G478" s="59">
        <v>0</v>
      </c>
      <c r="H478" s="59">
        <v>0</v>
      </c>
      <c r="I478" s="60">
        <v>0</v>
      </c>
      <c r="J478" s="60">
        <v>0</v>
      </c>
      <c r="K478" s="60">
        <v>0</v>
      </c>
    </row>
    <row r="479" spans="1:11" x14ac:dyDescent="0.25">
      <c r="A479" s="130" t="s">
        <v>177</v>
      </c>
      <c r="B479" s="130" t="s">
        <v>151</v>
      </c>
      <c r="C479" s="58" t="s">
        <v>9</v>
      </c>
      <c r="D479" s="59">
        <f>D480+D481+D482+D483</f>
        <v>0</v>
      </c>
      <c r="E479" s="59">
        <f>E480+E481+E482+E483</f>
        <v>0</v>
      </c>
      <c r="F479" s="59">
        <f>F480+F481+F482+F483</f>
        <v>0</v>
      </c>
      <c r="G479" s="59">
        <f>G480+G481+G482+G483</f>
        <v>0</v>
      </c>
      <c r="H479" s="59">
        <f>H480+H481+H482+H483</f>
        <v>0</v>
      </c>
      <c r="I479" s="60">
        <v>0</v>
      </c>
      <c r="J479" s="60">
        <v>0</v>
      </c>
      <c r="K479" s="60">
        <v>0</v>
      </c>
    </row>
    <row r="480" spans="1:11" ht="31.5" x14ac:dyDescent="0.25">
      <c r="A480" s="131"/>
      <c r="B480" s="131"/>
      <c r="C480" s="58" t="s">
        <v>76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60">
        <v>0</v>
      </c>
      <c r="J480" s="60">
        <v>0</v>
      </c>
      <c r="K480" s="60">
        <v>0</v>
      </c>
    </row>
    <row r="481" spans="1:11" ht="31.5" x14ac:dyDescent="0.25">
      <c r="A481" s="131"/>
      <c r="B481" s="131"/>
      <c r="C481" s="58" t="s">
        <v>77</v>
      </c>
      <c r="D481" s="59">
        <v>0</v>
      </c>
      <c r="E481" s="59">
        <v>0</v>
      </c>
      <c r="F481" s="59">
        <v>0</v>
      </c>
      <c r="G481" s="59">
        <v>0</v>
      </c>
      <c r="H481" s="59">
        <v>0</v>
      </c>
      <c r="I481" s="60">
        <v>0</v>
      </c>
      <c r="J481" s="60">
        <v>0</v>
      </c>
      <c r="K481" s="60">
        <v>0</v>
      </c>
    </row>
    <row r="482" spans="1:11" ht="31.5" x14ac:dyDescent="0.25">
      <c r="A482" s="131"/>
      <c r="B482" s="131"/>
      <c r="C482" s="58" t="s">
        <v>163</v>
      </c>
      <c r="D482" s="59">
        <v>0</v>
      </c>
      <c r="E482" s="59">
        <v>0</v>
      </c>
      <c r="F482" s="59">
        <v>0</v>
      </c>
      <c r="G482" s="59">
        <v>0</v>
      </c>
      <c r="H482" s="59">
        <v>0</v>
      </c>
      <c r="I482" s="60">
        <v>0</v>
      </c>
      <c r="J482" s="60">
        <v>0</v>
      </c>
      <c r="K482" s="60">
        <v>0</v>
      </c>
    </row>
    <row r="483" spans="1:11" ht="47.25" x14ac:dyDescent="0.25">
      <c r="A483" s="132"/>
      <c r="B483" s="132"/>
      <c r="C483" s="58" t="s">
        <v>79</v>
      </c>
      <c r="D483" s="59">
        <v>0</v>
      </c>
      <c r="E483" s="59">
        <v>0</v>
      </c>
      <c r="F483" s="59">
        <v>0</v>
      </c>
      <c r="G483" s="59">
        <v>0</v>
      </c>
      <c r="H483" s="59">
        <v>0</v>
      </c>
      <c r="I483" s="60">
        <v>0</v>
      </c>
      <c r="J483" s="60">
        <v>0</v>
      </c>
      <c r="K483" s="60">
        <v>0</v>
      </c>
    </row>
    <row r="484" spans="1:11" x14ac:dyDescent="0.25">
      <c r="A484" s="130" t="s">
        <v>178</v>
      </c>
      <c r="B484" s="129" t="s">
        <v>162</v>
      </c>
      <c r="C484" s="58" t="s">
        <v>9</v>
      </c>
      <c r="D484" s="59">
        <f>D485+D486+D487+D488</f>
        <v>30</v>
      </c>
      <c r="E484" s="59">
        <f>E485+E486+E487+E488</f>
        <v>30</v>
      </c>
      <c r="F484" s="59">
        <f>F485+F486+F487+F488</f>
        <v>30</v>
      </c>
      <c r="G484" s="59">
        <f t="shared" ref="G484:H484" si="92">G485+G486+G487+G488</f>
        <v>30</v>
      </c>
      <c r="H484" s="59">
        <f t="shared" si="92"/>
        <v>30</v>
      </c>
      <c r="I484" s="60">
        <f t="shared" si="88"/>
        <v>100</v>
      </c>
      <c r="J484" s="60">
        <f t="shared" si="89"/>
        <v>100</v>
      </c>
      <c r="K484" s="60">
        <f t="shared" si="90"/>
        <v>100</v>
      </c>
    </row>
    <row r="485" spans="1:11" ht="31.5" x14ac:dyDescent="0.25">
      <c r="A485" s="131"/>
      <c r="B485" s="129"/>
      <c r="C485" s="58" t="s">
        <v>76</v>
      </c>
      <c r="D485" s="59">
        <v>30</v>
      </c>
      <c r="E485" s="59">
        <v>30</v>
      </c>
      <c r="F485" s="59">
        <v>30</v>
      </c>
      <c r="G485" s="59">
        <v>30</v>
      </c>
      <c r="H485" s="59">
        <v>30</v>
      </c>
      <c r="I485" s="60">
        <f t="shared" si="88"/>
        <v>100</v>
      </c>
      <c r="J485" s="60">
        <f t="shared" si="89"/>
        <v>100</v>
      </c>
      <c r="K485" s="60">
        <f t="shared" si="90"/>
        <v>100</v>
      </c>
    </row>
    <row r="486" spans="1:11" ht="31.5" x14ac:dyDescent="0.25">
      <c r="A486" s="131"/>
      <c r="B486" s="129"/>
      <c r="C486" s="58" t="s">
        <v>77</v>
      </c>
      <c r="D486" s="59">
        <v>0</v>
      </c>
      <c r="E486" s="59">
        <v>0</v>
      </c>
      <c r="F486" s="59">
        <v>0</v>
      </c>
      <c r="G486" s="59">
        <v>0</v>
      </c>
      <c r="H486" s="59">
        <v>0</v>
      </c>
      <c r="I486" s="60">
        <v>0</v>
      </c>
      <c r="J486" s="60">
        <v>0</v>
      </c>
      <c r="K486" s="60">
        <v>0</v>
      </c>
    </row>
    <row r="487" spans="1:11" ht="31.5" x14ac:dyDescent="0.25">
      <c r="A487" s="131"/>
      <c r="B487" s="129"/>
      <c r="C487" s="58" t="s">
        <v>163</v>
      </c>
      <c r="D487" s="59">
        <v>0</v>
      </c>
      <c r="E487" s="59">
        <v>0</v>
      </c>
      <c r="F487" s="59">
        <v>0</v>
      </c>
      <c r="G487" s="59">
        <v>0</v>
      </c>
      <c r="H487" s="59">
        <v>0</v>
      </c>
      <c r="I487" s="60">
        <v>0</v>
      </c>
      <c r="J487" s="60">
        <v>0</v>
      </c>
      <c r="K487" s="60">
        <v>0</v>
      </c>
    </row>
    <row r="488" spans="1:11" ht="47.25" x14ac:dyDescent="0.25">
      <c r="A488" s="132"/>
      <c r="B488" s="129"/>
      <c r="C488" s="58" t="s">
        <v>79</v>
      </c>
      <c r="D488" s="59">
        <v>0</v>
      </c>
      <c r="E488" s="59">
        <v>0</v>
      </c>
      <c r="F488" s="59">
        <v>0</v>
      </c>
      <c r="G488" s="59">
        <v>0</v>
      </c>
      <c r="H488" s="59">
        <v>0</v>
      </c>
      <c r="I488" s="60">
        <v>0</v>
      </c>
      <c r="J488" s="60">
        <v>0</v>
      </c>
      <c r="K488" s="60">
        <v>0</v>
      </c>
    </row>
    <row r="489" spans="1:11" x14ac:dyDescent="0.25">
      <c r="A489" s="133" t="s">
        <v>179</v>
      </c>
      <c r="B489" s="129" t="s">
        <v>180</v>
      </c>
      <c r="C489" s="58" t="s">
        <v>9</v>
      </c>
      <c r="D489" s="59">
        <f>D490+D491+D492+D493</f>
        <v>25</v>
      </c>
      <c r="E489" s="59">
        <f>E490+E491+E492+E493</f>
        <v>25</v>
      </c>
      <c r="F489" s="59">
        <f>F490+F491+F492+F493</f>
        <v>22.5</v>
      </c>
      <c r="G489" s="59">
        <f>G490+G491+G492+G493</f>
        <v>22.5</v>
      </c>
      <c r="H489" s="59">
        <f>H490+H491+H492+H493</f>
        <v>22.5</v>
      </c>
      <c r="I489" s="60">
        <f t="shared" si="88"/>
        <v>90</v>
      </c>
      <c r="J489" s="60">
        <f t="shared" si="89"/>
        <v>90</v>
      </c>
      <c r="K489" s="60">
        <f t="shared" si="90"/>
        <v>100</v>
      </c>
    </row>
    <row r="490" spans="1:11" ht="31.5" x14ac:dyDescent="0.25">
      <c r="A490" s="133"/>
      <c r="B490" s="129"/>
      <c r="C490" s="58" t="s">
        <v>76</v>
      </c>
      <c r="D490" s="59">
        <f t="shared" ref="D490:H493" si="93">D496</f>
        <v>25</v>
      </c>
      <c r="E490" s="59">
        <f t="shared" si="93"/>
        <v>25</v>
      </c>
      <c r="F490" s="59">
        <f t="shared" si="93"/>
        <v>22.5</v>
      </c>
      <c r="G490" s="59">
        <f t="shared" si="93"/>
        <v>22.5</v>
      </c>
      <c r="H490" s="59">
        <f t="shared" si="93"/>
        <v>22.5</v>
      </c>
      <c r="I490" s="60">
        <f t="shared" si="88"/>
        <v>90</v>
      </c>
      <c r="J490" s="60">
        <f t="shared" si="89"/>
        <v>90</v>
      </c>
      <c r="K490" s="60">
        <f t="shared" si="90"/>
        <v>100</v>
      </c>
    </row>
    <row r="491" spans="1:11" ht="47.25" x14ac:dyDescent="0.25">
      <c r="A491" s="133"/>
      <c r="B491" s="129"/>
      <c r="C491" s="58" t="s">
        <v>92</v>
      </c>
      <c r="D491" s="59">
        <f t="shared" si="93"/>
        <v>0</v>
      </c>
      <c r="E491" s="59">
        <f t="shared" si="93"/>
        <v>0</v>
      </c>
      <c r="F491" s="59">
        <f t="shared" si="93"/>
        <v>0</v>
      </c>
      <c r="G491" s="59">
        <f t="shared" si="93"/>
        <v>0</v>
      </c>
      <c r="H491" s="59">
        <f t="shared" si="93"/>
        <v>0</v>
      </c>
      <c r="I491" s="60">
        <v>0</v>
      </c>
      <c r="J491" s="60">
        <v>0</v>
      </c>
      <c r="K491" s="60">
        <v>0</v>
      </c>
    </row>
    <row r="492" spans="1:11" ht="47.25" x14ac:dyDescent="0.25">
      <c r="A492" s="133"/>
      <c r="B492" s="129"/>
      <c r="C492" s="58" t="s">
        <v>78</v>
      </c>
      <c r="D492" s="59">
        <f t="shared" si="93"/>
        <v>0</v>
      </c>
      <c r="E492" s="59">
        <f t="shared" si="93"/>
        <v>0</v>
      </c>
      <c r="F492" s="59">
        <f t="shared" si="93"/>
        <v>0</v>
      </c>
      <c r="G492" s="62">
        <v>0</v>
      </c>
      <c r="H492" s="62">
        <v>0</v>
      </c>
      <c r="I492" s="60">
        <v>0</v>
      </c>
      <c r="J492" s="60">
        <v>0</v>
      </c>
      <c r="K492" s="60">
        <v>0</v>
      </c>
    </row>
    <row r="493" spans="1:11" ht="47.25" x14ac:dyDescent="0.25">
      <c r="A493" s="133"/>
      <c r="B493" s="129"/>
      <c r="C493" s="58" t="s">
        <v>79</v>
      </c>
      <c r="D493" s="59">
        <f t="shared" si="93"/>
        <v>0</v>
      </c>
      <c r="E493" s="59">
        <f t="shared" si="93"/>
        <v>0</v>
      </c>
      <c r="F493" s="59">
        <f t="shared" si="93"/>
        <v>0</v>
      </c>
      <c r="G493" s="62">
        <v>0</v>
      </c>
      <c r="H493" s="62">
        <v>0</v>
      </c>
      <c r="I493" s="60">
        <v>0</v>
      </c>
      <c r="J493" s="60">
        <v>0</v>
      </c>
      <c r="K493" s="60">
        <v>0</v>
      </c>
    </row>
    <row r="494" spans="1:11" x14ac:dyDescent="0.25">
      <c r="A494" s="133"/>
      <c r="B494" s="134" t="s">
        <v>80</v>
      </c>
      <c r="C494" s="135"/>
      <c r="D494" s="135"/>
      <c r="E494" s="135"/>
      <c r="F494" s="135"/>
      <c r="G494" s="135"/>
      <c r="H494" s="135"/>
      <c r="I494" s="135"/>
      <c r="J494" s="135"/>
      <c r="K494" s="136"/>
    </row>
    <row r="495" spans="1:11" x14ac:dyDescent="0.25">
      <c r="A495" s="133"/>
      <c r="B495" s="129" t="s">
        <v>82</v>
      </c>
      <c r="C495" s="58" t="s">
        <v>9</v>
      </c>
      <c r="D495" s="59">
        <f>D496+D497+D498+D499</f>
        <v>25</v>
      </c>
      <c r="E495" s="59">
        <f>E496+E497+E498+E499</f>
        <v>25</v>
      </c>
      <c r="F495" s="59">
        <f>F496+F497+F498+F499</f>
        <v>22.5</v>
      </c>
      <c r="G495" s="59">
        <f>G496+G497+G498+G499</f>
        <v>22.5</v>
      </c>
      <c r="H495" s="59">
        <f>H496+H497+H498+H499</f>
        <v>22.5</v>
      </c>
      <c r="I495" s="60">
        <f>H495/D495*100</f>
        <v>90</v>
      </c>
      <c r="J495" s="60">
        <f>G495/E495*100</f>
        <v>90</v>
      </c>
      <c r="K495" s="60">
        <f>G495/F495*100</f>
        <v>100</v>
      </c>
    </row>
    <row r="496" spans="1:11" ht="31.5" x14ac:dyDescent="0.25">
      <c r="A496" s="133"/>
      <c r="B496" s="129"/>
      <c r="C496" s="58" t="s">
        <v>76</v>
      </c>
      <c r="D496" s="59">
        <f>D501+D506</f>
        <v>25</v>
      </c>
      <c r="E496" s="59">
        <f>E501+E506</f>
        <v>25</v>
      </c>
      <c r="F496" s="59">
        <f>F501+F506</f>
        <v>22.5</v>
      </c>
      <c r="G496" s="59">
        <f>G501+G506</f>
        <v>22.5</v>
      </c>
      <c r="H496" s="59">
        <f>H501+H506</f>
        <v>22.5</v>
      </c>
      <c r="I496" s="60">
        <f t="shared" ref="I496:I501" si="94">H496/D496*100</f>
        <v>90</v>
      </c>
      <c r="J496" s="60">
        <f t="shared" ref="J496:J501" si="95">G496/E496*100</f>
        <v>90</v>
      </c>
      <c r="K496" s="60">
        <f t="shared" ref="K496:K501" si="96">G496/F496*100</f>
        <v>100</v>
      </c>
    </row>
    <row r="497" spans="1:11" ht="47.25" x14ac:dyDescent="0.25">
      <c r="A497" s="133"/>
      <c r="B497" s="129"/>
      <c r="C497" s="58" t="s">
        <v>92</v>
      </c>
      <c r="D497" s="59">
        <f t="shared" ref="D497:H499" si="97">D502+D507</f>
        <v>0</v>
      </c>
      <c r="E497" s="59">
        <f t="shared" si="97"/>
        <v>0</v>
      </c>
      <c r="F497" s="59">
        <f t="shared" si="97"/>
        <v>0</v>
      </c>
      <c r="G497" s="59">
        <f t="shared" si="97"/>
        <v>0</v>
      </c>
      <c r="H497" s="59">
        <f t="shared" si="97"/>
        <v>0</v>
      </c>
      <c r="I497" s="60">
        <v>0</v>
      </c>
      <c r="J497" s="60">
        <v>0</v>
      </c>
      <c r="K497" s="60">
        <v>0</v>
      </c>
    </row>
    <row r="498" spans="1:11" ht="47.25" x14ac:dyDescent="0.25">
      <c r="A498" s="133"/>
      <c r="B498" s="129"/>
      <c r="C498" s="58" t="s">
        <v>78</v>
      </c>
      <c r="D498" s="59">
        <f t="shared" si="97"/>
        <v>0</v>
      </c>
      <c r="E498" s="59">
        <f t="shared" si="97"/>
        <v>0</v>
      </c>
      <c r="F498" s="59">
        <f>F503+F508</f>
        <v>0</v>
      </c>
      <c r="G498" s="59">
        <f>G503+G508</f>
        <v>0</v>
      </c>
      <c r="H498" s="59">
        <f>H503+H508</f>
        <v>0</v>
      </c>
      <c r="I498" s="60">
        <v>0</v>
      </c>
      <c r="J498" s="60">
        <v>0</v>
      </c>
      <c r="K498" s="60">
        <v>0</v>
      </c>
    </row>
    <row r="499" spans="1:11" ht="47.25" x14ac:dyDescent="0.25">
      <c r="A499" s="133"/>
      <c r="B499" s="129"/>
      <c r="C499" s="58" t="s">
        <v>79</v>
      </c>
      <c r="D499" s="59">
        <f t="shared" si="97"/>
        <v>0</v>
      </c>
      <c r="E499" s="59">
        <f t="shared" si="97"/>
        <v>0</v>
      </c>
      <c r="F499" s="59">
        <f t="shared" si="97"/>
        <v>0</v>
      </c>
      <c r="G499" s="59">
        <f t="shared" si="97"/>
        <v>0</v>
      </c>
      <c r="H499" s="59">
        <f t="shared" si="97"/>
        <v>0</v>
      </c>
      <c r="I499" s="60">
        <v>0</v>
      </c>
      <c r="J499" s="60">
        <v>0</v>
      </c>
      <c r="K499" s="60">
        <v>0</v>
      </c>
    </row>
    <row r="500" spans="1:11" x14ac:dyDescent="0.25">
      <c r="A500" s="130" t="s">
        <v>181</v>
      </c>
      <c r="B500" s="129" t="s">
        <v>82</v>
      </c>
      <c r="C500" s="58" t="s">
        <v>9</v>
      </c>
      <c r="D500" s="59">
        <f>D501+D502+D503+D504</f>
        <v>25</v>
      </c>
      <c r="E500" s="59">
        <f>E501+E502+E503+E504</f>
        <v>25</v>
      </c>
      <c r="F500" s="59">
        <f>F501+F502+F503+F504</f>
        <v>22.5</v>
      </c>
      <c r="G500" s="59">
        <f>G501+G502+G503+G504</f>
        <v>22.5</v>
      </c>
      <c r="H500" s="59">
        <f>H501+H502+H503+H504</f>
        <v>22.5</v>
      </c>
      <c r="I500" s="60">
        <f t="shared" si="94"/>
        <v>90</v>
      </c>
      <c r="J500" s="60">
        <f t="shared" si="95"/>
        <v>90</v>
      </c>
      <c r="K500" s="60">
        <f t="shared" si="96"/>
        <v>100</v>
      </c>
    </row>
    <row r="501" spans="1:11" ht="31.5" x14ac:dyDescent="0.25">
      <c r="A501" s="131"/>
      <c r="B501" s="129"/>
      <c r="C501" s="58" t="s">
        <v>76</v>
      </c>
      <c r="D501" s="59">
        <f>10+15</f>
        <v>25</v>
      </c>
      <c r="E501" s="59">
        <f>10+15</f>
        <v>25</v>
      </c>
      <c r="F501" s="59">
        <v>22.5</v>
      </c>
      <c r="G501" s="59">
        <v>22.5</v>
      </c>
      <c r="H501" s="59">
        <v>22.5</v>
      </c>
      <c r="I501" s="60">
        <f t="shared" si="94"/>
        <v>90</v>
      </c>
      <c r="J501" s="60">
        <f t="shared" si="95"/>
        <v>90</v>
      </c>
      <c r="K501" s="60">
        <f t="shared" si="96"/>
        <v>100</v>
      </c>
    </row>
    <row r="502" spans="1:11" ht="47.25" x14ac:dyDescent="0.25">
      <c r="A502" s="131"/>
      <c r="B502" s="129"/>
      <c r="C502" s="58" t="s">
        <v>92</v>
      </c>
      <c r="D502" s="59">
        <v>0</v>
      </c>
      <c r="E502" s="59">
        <v>0</v>
      </c>
      <c r="F502" s="59">
        <v>0</v>
      </c>
      <c r="G502" s="59">
        <v>0</v>
      </c>
      <c r="H502" s="59">
        <v>0</v>
      </c>
      <c r="I502" s="60">
        <v>0</v>
      </c>
      <c r="J502" s="60">
        <v>0</v>
      </c>
      <c r="K502" s="60">
        <v>0</v>
      </c>
    </row>
    <row r="503" spans="1:11" ht="47.25" x14ac:dyDescent="0.25">
      <c r="A503" s="131"/>
      <c r="B503" s="129"/>
      <c r="C503" s="58" t="s">
        <v>78</v>
      </c>
      <c r="D503" s="59">
        <v>0</v>
      </c>
      <c r="E503" s="59">
        <v>0</v>
      </c>
      <c r="F503" s="59">
        <v>0</v>
      </c>
      <c r="G503" s="59">
        <v>0</v>
      </c>
      <c r="H503" s="59">
        <v>0</v>
      </c>
      <c r="I503" s="60">
        <v>0</v>
      </c>
      <c r="J503" s="60">
        <v>0</v>
      </c>
      <c r="K503" s="60">
        <v>0</v>
      </c>
    </row>
    <row r="504" spans="1:11" ht="47.25" x14ac:dyDescent="0.25">
      <c r="A504" s="132"/>
      <c r="B504" s="129"/>
      <c r="C504" s="58" t="s">
        <v>79</v>
      </c>
      <c r="D504" s="59">
        <v>0</v>
      </c>
      <c r="E504" s="59">
        <v>0</v>
      </c>
      <c r="F504" s="59">
        <v>0</v>
      </c>
      <c r="G504" s="59">
        <v>0</v>
      </c>
      <c r="H504" s="59">
        <v>0</v>
      </c>
      <c r="I504" s="60">
        <v>0</v>
      </c>
      <c r="J504" s="60">
        <v>0</v>
      </c>
      <c r="K504" s="60">
        <v>0</v>
      </c>
    </row>
    <row r="505" spans="1:11" x14ac:dyDescent="0.25">
      <c r="A505" s="130" t="s">
        <v>182</v>
      </c>
      <c r="B505" s="129" t="s">
        <v>82</v>
      </c>
      <c r="C505" s="58" t="s">
        <v>9</v>
      </c>
      <c r="D505" s="59">
        <f>D506+D507+D508+D509</f>
        <v>0</v>
      </c>
      <c r="E505" s="59">
        <f>E506+E507+E508+E509</f>
        <v>0</v>
      </c>
      <c r="F505" s="59">
        <f>F506+F507+F508+F509</f>
        <v>0</v>
      </c>
      <c r="G505" s="59">
        <f>G506+G507+G508+G509</f>
        <v>0</v>
      </c>
      <c r="H505" s="59">
        <f>H506+H507+H508+H509</f>
        <v>0</v>
      </c>
      <c r="I505" s="60">
        <v>0</v>
      </c>
      <c r="J505" s="60">
        <v>0</v>
      </c>
      <c r="K505" s="60">
        <v>0</v>
      </c>
    </row>
    <row r="506" spans="1:11" ht="31.5" x14ac:dyDescent="0.25">
      <c r="A506" s="131"/>
      <c r="B506" s="129"/>
      <c r="C506" s="58" t="s">
        <v>76</v>
      </c>
      <c r="D506" s="59">
        <f>15-15</f>
        <v>0</v>
      </c>
      <c r="E506" s="59">
        <f t="shared" ref="E506:F506" si="98">15-15</f>
        <v>0</v>
      </c>
      <c r="F506" s="59">
        <f t="shared" si="98"/>
        <v>0</v>
      </c>
      <c r="G506" s="59">
        <v>0</v>
      </c>
      <c r="H506" s="59">
        <v>0</v>
      </c>
      <c r="I506" s="60">
        <v>0</v>
      </c>
      <c r="J506" s="60">
        <v>0</v>
      </c>
      <c r="K506" s="60">
        <v>0</v>
      </c>
    </row>
    <row r="507" spans="1:11" ht="47.25" x14ac:dyDescent="0.25">
      <c r="A507" s="131"/>
      <c r="B507" s="129"/>
      <c r="C507" s="58" t="s">
        <v>92</v>
      </c>
      <c r="D507" s="59">
        <v>0</v>
      </c>
      <c r="E507" s="59">
        <v>0</v>
      </c>
      <c r="F507" s="59">
        <v>0</v>
      </c>
      <c r="G507" s="59">
        <v>0</v>
      </c>
      <c r="H507" s="59">
        <v>0</v>
      </c>
      <c r="I507" s="60">
        <v>0</v>
      </c>
      <c r="J507" s="60">
        <v>0</v>
      </c>
      <c r="K507" s="60">
        <v>0</v>
      </c>
    </row>
    <row r="508" spans="1:11" ht="47.25" x14ac:dyDescent="0.25">
      <c r="A508" s="131"/>
      <c r="B508" s="129"/>
      <c r="C508" s="58" t="s">
        <v>78</v>
      </c>
      <c r="D508" s="59">
        <v>0</v>
      </c>
      <c r="E508" s="59">
        <v>0</v>
      </c>
      <c r="F508" s="59">
        <v>0</v>
      </c>
      <c r="G508" s="59">
        <v>0</v>
      </c>
      <c r="H508" s="59">
        <v>0</v>
      </c>
      <c r="I508" s="60">
        <v>0</v>
      </c>
      <c r="J508" s="60">
        <v>0</v>
      </c>
      <c r="K508" s="60">
        <v>0</v>
      </c>
    </row>
    <row r="509" spans="1:11" ht="47.25" x14ac:dyDescent="0.25">
      <c r="A509" s="132"/>
      <c r="B509" s="129"/>
      <c r="C509" s="58" t="s">
        <v>79</v>
      </c>
      <c r="D509" s="59">
        <v>0</v>
      </c>
      <c r="E509" s="59">
        <v>0</v>
      </c>
      <c r="F509" s="59">
        <v>0</v>
      </c>
      <c r="G509" s="59">
        <v>0</v>
      </c>
      <c r="H509" s="59">
        <v>0</v>
      </c>
      <c r="I509" s="60">
        <v>0</v>
      </c>
      <c r="J509" s="60">
        <v>0</v>
      </c>
      <c r="K509" s="60">
        <v>0</v>
      </c>
    </row>
    <row r="510" spans="1:11" x14ac:dyDescent="0.25">
      <c r="A510" s="133" t="s">
        <v>183</v>
      </c>
      <c r="B510" s="129" t="s">
        <v>184</v>
      </c>
      <c r="C510" s="58" t="s">
        <v>9</v>
      </c>
      <c r="D510" s="59">
        <f>D511+D512+D513+D514</f>
        <v>0</v>
      </c>
      <c r="E510" s="59">
        <f>E511+E512+E513+E514</f>
        <v>0</v>
      </c>
      <c r="F510" s="59">
        <f>F511+F512+F513+F514</f>
        <v>0</v>
      </c>
      <c r="G510" s="59">
        <f>G511+G512+G513+G514</f>
        <v>0</v>
      </c>
      <c r="H510" s="59">
        <f>H511+H512+H513+H514</f>
        <v>0</v>
      </c>
      <c r="I510" s="60">
        <v>0</v>
      </c>
      <c r="J510" s="60">
        <v>0</v>
      </c>
      <c r="K510" s="60">
        <v>0</v>
      </c>
    </row>
    <row r="511" spans="1:11" ht="31.5" x14ac:dyDescent="0.25">
      <c r="A511" s="133"/>
      <c r="B511" s="129"/>
      <c r="C511" s="58" t="s">
        <v>76</v>
      </c>
      <c r="D511" s="59">
        <f>D517</f>
        <v>0</v>
      </c>
      <c r="E511" s="59">
        <f>E517</f>
        <v>0</v>
      </c>
      <c r="F511" s="59">
        <f>F517</f>
        <v>0</v>
      </c>
      <c r="G511" s="59">
        <f>G517</f>
        <v>0</v>
      </c>
      <c r="H511" s="59">
        <f>H517</f>
        <v>0</v>
      </c>
      <c r="I511" s="60">
        <v>0</v>
      </c>
      <c r="J511" s="60">
        <v>0</v>
      </c>
      <c r="K511" s="60">
        <v>0</v>
      </c>
    </row>
    <row r="512" spans="1:11" ht="47.25" x14ac:dyDescent="0.25">
      <c r="A512" s="133"/>
      <c r="B512" s="129"/>
      <c r="C512" s="58" t="s">
        <v>92</v>
      </c>
      <c r="D512" s="59">
        <f t="shared" ref="D512:H514" si="99">D518</f>
        <v>0</v>
      </c>
      <c r="E512" s="59">
        <f t="shared" si="99"/>
        <v>0</v>
      </c>
      <c r="F512" s="59">
        <f t="shared" si="99"/>
        <v>0</v>
      </c>
      <c r="G512" s="59">
        <f t="shared" si="99"/>
        <v>0</v>
      </c>
      <c r="H512" s="59">
        <f t="shared" si="99"/>
        <v>0</v>
      </c>
      <c r="I512" s="60">
        <v>0</v>
      </c>
      <c r="J512" s="60">
        <v>0</v>
      </c>
      <c r="K512" s="60">
        <v>0</v>
      </c>
    </row>
    <row r="513" spans="1:11" ht="47.25" x14ac:dyDescent="0.25">
      <c r="A513" s="133"/>
      <c r="B513" s="129"/>
      <c r="C513" s="58" t="s">
        <v>78</v>
      </c>
      <c r="D513" s="59">
        <f t="shared" si="99"/>
        <v>0</v>
      </c>
      <c r="E513" s="59">
        <f t="shared" si="99"/>
        <v>0</v>
      </c>
      <c r="F513" s="59">
        <f t="shared" si="99"/>
        <v>0</v>
      </c>
      <c r="G513" s="59">
        <f t="shared" si="99"/>
        <v>0</v>
      </c>
      <c r="H513" s="59">
        <f t="shared" si="99"/>
        <v>0</v>
      </c>
      <c r="I513" s="60">
        <v>0</v>
      </c>
      <c r="J513" s="60">
        <v>0</v>
      </c>
      <c r="K513" s="60">
        <v>0</v>
      </c>
    </row>
    <row r="514" spans="1:11" ht="47.25" x14ac:dyDescent="0.25">
      <c r="A514" s="133"/>
      <c r="B514" s="129"/>
      <c r="C514" s="58" t="s">
        <v>79</v>
      </c>
      <c r="D514" s="59">
        <f t="shared" si="99"/>
        <v>0</v>
      </c>
      <c r="E514" s="59">
        <f t="shared" si="99"/>
        <v>0</v>
      </c>
      <c r="F514" s="59">
        <f t="shared" si="99"/>
        <v>0</v>
      </c>
      <c r="G514" s="59">
        <f t="shared" si="99"/>
        <v>0</v>
      </c>
      <c r="H514" s="59">
        <f t="shared" si="99"/>
        <v>0</v>
      </c>
      <c r="I514" s="60">
        <v>0</v>
      </c>
      <c r="J514" s="60">
        <v>0</v>
      </c>
      <c r="K514" s="60">
        <v>0</v>
      </c>
    </row>
    <row r="515" spans="1:11" x14ac:dyDescent="0.25">
      <c r="A515" s="133"/>
      <c r="B515" s="134" t="s">
        <v>80</v>
      </c>
      <c r="C515" s="135"/>
      <c r="D515" s="135"/>
      <c r="E515" s="135"/>
      <c r="F515" s="135"/>
      <c r="G515" s="135"/>
      <c r="H515" s="135"/>
      <c r="I515" s="135"/>
      <c r="J515" s="135"/>
      <c r="K515" s="136"/>
    </row>
    <row r="516" spans="1:11" x14ac:dyDescent="0.25">
      <c r="A516" s="133"/>
      <c r="B516" s="129" t="s">
        <v>82</v>
      </c>
      <c r="C516" s="58" t="s">
        <v>9</v>
      </c>
      <c r="D516" s="59">
        <f>D517+D518+D519+D520</f>
        <v>0</v>
      </c>
      <c r="E516" s="59">
        <f>E517+E518+E519+E520</f>
        <v>0</v>
      </c>
      <c r="F516" s="59">
        <f>F517+F518+F519+F520</f>
        <v>0</v>
      </c>
      <c r="G516" s="59">
        <f>G517+G518+G519+G520</f>
        <v>0</v>
      </c>
      <c r="H516" s="59">
        <f>H517+H518+H519+H520</f>
        <v>0</v>
      </c>
      <c r="I516" s="59">
        <v>0</v>
      </c>
      <c r="J516" s="59">
        <v>0</v>
      </c>
      <c r="K516" s="59">
        <v>0</v>
      </c>
    </row>
    <row r="517" spans="1:11" ht="31.5" x14ac:dyDescent="0.25">
      <c r="A517" s="133"/>
      <c r="B517" s="129"/>
      <c r="C517" s="58" t="s">
        <v>76</v>
      </c>
      <c r="D517" s="59">
        <f>D522</f>
        <v>0</v>
      </c>
      <c r="E517" s="59">
        <f>E522</f>
        <v>0</v>
      </c>
      <c r="F517" s="59">
        <f>F522</f>
        <v>0</v>
      </c>
      <c r="G517" s="59">
        <f>G522</f>
        <v>0</v>
      </c>
      <c r="H517" s="59">
        <f>H522</f>
        <v>0</v>
      </c>
      <c r="I517" s="59">
        <v>0</v>
      </c>
      <c r="J517" s="59">
        <v>0</v>
      </c>
      <c r="K517" s="59">
        <v>0</v>
      </c>
    </row>
    <row r="518" spans="1:11" ht="47.25" x14ac:dyDescent="0.25">
      <c r="A518" s="133"/>
      <c r="B518" s="129"/>
      <c r="C518" s="58" t="s">
        <v>92</v>
      </c>
      <c r="D518" s="59">
        <v>0</v>
      </c>
      <c r="E518" s="59">
        <v>0</v>
      </c>
      <c r="F518" s="59">
        <v>0</v>
      </c>
      <c r="G518" s="59">
        <v>0</v>
      </c>
      <c r="H518" s="59">
        <v>0</v>
      </c>
      <c r="I518" s="59">
        <v>0</v>
      </c>
      <c r="J518" s="59">
        <v>0</v>
      </c>
      <c r="K518" s="59">
        <v>0</v>
      </c>
    </row>
    <row r="519" spans="1:11" ht="47.25" x14ac:dyDescent="0.25">
      <c r="A519" s="133"/>
      <c r="B519" s="129"/>
      <c r="C519" s="58" t="s">
        <v>78</v>
      </c>
      <c r="D519" s="59">
        <v>0</v>
      </c>
      <c r="E519" s="59">
        <v>0</v>
      </c>
      <c r="F519" s="59">
        <v>0</v>
      </c>
      <c r="G519" s="59">
        <v>0</v>
      </c>
      <c r="H519" s="59">
        <v>0</v>
      </c>
      <c r="I519" s="59">
        <v>0</v>
      </c>
      <c r="J519" s="59">
        <v>0</v>
      </c>
      <c r="K519" s="59">
        <v>0</v>
      </c>
    </row>
    <row r="520" spans="1:11" ht="47.25" x14ac:dyDescent="0.25">
      <c r="A520" s="133"/>
      <c r="B520" s="129"/>
      <c r="C520" s="58" t="s">
        <v>79</v>
      </c>
      <c r="D520" s="59">
        <v>0</v>
      </c>
      <c r="E520" s="59">
        <v>0</v>
      </c>
      <c r="F520" s="59">
        <v>0</v>
      </c>
      <c r="G520" s="59">
        <v>0</v>
      </c>
      <c r="H520" s="59">
        <v>0</v>
      </c>
      <c r="I520" s="59">
        <v>0</v>
      </c>
      <c r="J520" s="59">
        <v>0</v>
      </c>
      <c r="K520" s="59">
        <v>0</v>
      </c>
    </row>
    <row r="521" spans="1:11" x14ac:dyDescent="0.25">
      <c r="A521" s="126" t="s">
        <v>185</v>
      </c>
      <c r="B521" s="129" t="s">
        <v>82</v>
      </c>
      <c r="C521" s="58" t="s">
        <v>9</v>
      </c>
      <c r="D521" s="59">
        <f>D522+D523+D524+D525</f>
        <v>0</v>
      </c>
      <c r="E521" s="59">
        <f>E522+E523+E524+E525</f>
        <v>0</v>
      </c>
      <c r="F521" s="59">
        <f>F522+F523+F524+F525</f>
        <v>0</v>
      </c>
      <c r="G521" s="59">
        <f>G522+G523+G524+G525</f>
        <v>0</v>
      </c>
      <c r="H521" s="59">
        <f>H522+H523+H524+H525</f>
        <v>0</v>
      </c>
      <c r="I521" s="59">
        <v>0</v>
      </c>
      <c r="J521" s="59">
        <v>0</v>
      </c>
      <c r="K521" s="59">
        <v>0</v>
      </c>
    </row>
    <row r="522" spans="1:11" ht="31.5" x14ac:dyDescent="0.25">
      <c r="A522" s="127"/>
      <c r="B522" s="129"/>
      <c r="C522" s="58" t="s">
        <v>76</v>
      </c>
      <c r="D522" s="59">
        <v>0</v>
      </c>
      <c r="E522" s="59">
        <v>0</v>
      </c>
      <c r="F522" s="59">
        <f>100-100</f>
        <v>0</v>
      </c>
      <c r="G522" s="59">
        <v>0</v>
      </c>
      <c r="H522" s="59">
        <v>0</v>
      </c>
      <c r="I522" s="59">
        <v>0</v>
      </c>
      <c r="J522" s="59">
        <v>0</v>
      </c>
      <c r="K522" s="59">
        <v>0</v>
      </c>
    </row>
    <row r="523" spans="1:11" ht="47.25" x14ac:dyDescent="0.25">
      <c r="A523" s="127"/>
      <c r="B523" s="129"/>
      <c r="C523" s="58" t="s">
        <v>92</v>
      </c>
      <c r="D523" s="59">
        <v>0</v>
      </c>
      <c r="E523" s="59">
        <v>0</v>
      </c>
      <c r="F523" s="59">
        <v>0</v>
      </c>
      <c r="G523" s="59">
        <v>0</v>
      </c>
      <c r="H523" s="59">
        <v>0</v>
      </c>
      <c r="I523" s="59">
        <v>0</v>
      </c>
      <c r="J523" s="59">
        <v>0</v>
      </c>
      <c r="K523" s="59">
        <v>0</v>
      </c>
    </row>
    <row r="524" spans="1:11" ht="47.25" x14ac:dyDescent="0.25">
      <c r="A524" s="127"/>
      <c r="B524" s="129"/>
      <c r="C524" s="58" t="s">
        <v>78</v>
      </c>
      <c r="D524" s="59">
        <v>0</v>
      </c>
      <c r="E524" s="59">
        <v>0</v>
      </c>
      <c r="F524" s="59">
        <v>0</v>
      </c>
      <c r="G524" s="59">
        <v>0</v>
      </c>
      <c r="H524" s="59">
        <v>0</v>
      </c>
      <c r="I524" s="59">
        <v>0</v>
      </c>
      <c r="J524" s="59">
        <v>0</v>
      </c>
      <c r="K524" s="59">
        <v>0</v>
      </c>
    </row>
    <row r="525" spans="1:11" ht="47.25" x14ac:dyDescent="0.25">
      <c r="A525" s="128"/>
      <c r="B525" s="129"/>
      <c r="C525" s="58" t="s">
        <v>79</v>
      </c>
      <c r="D525" s="59">
        <v>0</v>
      </c>
      <c r="E525" s="59">
        <v>0</v>
      </c>
      <c r="F525" s="59">
        <v>0</v>
      </c>
      <c r="G525" s="59">
        <v>0</v>
      </c>
      <c r="H525" s="59">
        <v>0</v>
      </c>
      <c r="I525" s="59">
        <v>0</v>
      </c>
      <c r="J525" s="59">
        <v>0</v>
      </c>
      <c r="K525" s="59">
        <v>0</v>
      </c>
    </row>
  </sheetData>
  <mergeCells count="191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74:A478"/>
    <mergeCell ref="B474:B478"/>
    <mergeCell ref="A479:A483"/>
    <mergeCell ref="B479:B483"/>
    <mergeCell ref="A484:A488"/>
    <mergeCell ref="B484:B488"/>
    <mergeCell ref="A459:A463"/>
    <mergeCell ref="B459:B463"/>
    <mergeCell ref="A464:A468"/>
    <mergeCell ref="B464:B468"/>
    <mergeCell ref="A469:A473"/>
    <mergeCell ref="B469:B473"/>
    <mergeCell ref="A521:A525"/>
    <mergeCell ref="B521:B525"/>
    <mergeCell ref="A505:A509"/>
    <mergeCell ref="B505:B509"/>
    <mergeCell ref="A510:A520"/>
    <mergeCell ref="B510:B514"/>
    <mergeCell ref="B515:K515"/>
    <mergeCell ref="B516:B520"/>
    <mergeCell ref="A489:A499"/>
    <mergeCell ref="B489:B493"/>
    <mergeCell ref="B494:K494"/>
    <mergeCell ref="B495:B499"/>
    <mergeCell ref="A500:A504"/>
    <mergeCell ref="B500:B50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0"/>
  <sheetViews>
    <sheetView tabSelected="1" topLeftCell="A79" zoomScale="80" zoomScaleNormal="80" workbookViewId="0">
      <selection sqref="A1:XFD1048576"/>
    </sheetView>
  </sheetViews>
  <sheetFormatPr defaultColWidth="16.85546875" defaultRowHeight="15" x14ac:dyDescent="0.25"/>
  <cols>
    <col min="1" max="1" width="21.42578125" style="93" customWidth="1"/>
    <col min="2" max="2" width="16.85546875" style="94"/>
    <col min="3" max="8" width="16.85546875" style="95"/>
    <col min="9" max="10" width="16.85546875" style="93"/>
    <col min="11" max="16384" width="16.85546875" style="64"/>
  </cols>
  <sheetData>
    <row r="1" spans="1:12" x14ac:dyDescent="0.25">
      <c r="A1" s="63" t="s">
        <v>187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x14ac:dyDescent="0.25">
      <c r="A2" s="169" t="s">
        <v>188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ht="15" customHeight="1" x14ac:dyDescent="0.25">
      <c r="A3" s="169" t="s">
        <v>189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2" x14ac:dyDescent="0.25">
      <c r="A4" s="65"/>
      <c r="B4" s="66"/>
      <c r="C4" s="67"/>
      <c r="D4" s="67"/>
      <c r="E4" s="67"/>
      <c r="F4" s="67"/>
      <c r="G4" s="67"/>
      <c r="H4" s="67"/>
      <c r="I4" s="68"/>
      <c r="J4" s="68"/>
      <c r="K4" s="69" t="s">
        <v>61</v>
      </c>
    </row>
    <row r="5" spans="1:12" ht="15" customHeight="1" x14ac:dyDescent="0.25">
      <c r="A5" s="171" t="s">
        <v>62</v>
      </c>
      <c r="B5" s="173" t="s">
        <v>190</v>
      </c>
      <c r="C5" s="171" t="s">
        <v>191</v>
      </c>
      <c r="D5" s="171" t="s">
        <v>192</v>
      </c>
      <c r="E5" s="171" t="s">
        <v>193</v>
      </c>
      <c r="F5" s="171" t="s">
        <v>194</v>
      </c>
      <c r="G5" s="171" t="s">
        <v>195</v>
      </c>
      <c r="H5" s="171" t="s">
        <v>196</v>
      </c>
      <c r="I5" s="186" t="s">
        <v>197</v>
      </c>
      <c r="J5" s="186"/>
      <c r="K5" s="186"/>
    </row>
    <row r="6" spans="1:12" ht="15" customHeight="1" x14ac:dyDescent="0.25">
      <c r="A6" s="171"/>
      <c r="B6" s="173"/>
      <c r="C6" s="171"/>
      <c r="D6" s="171"/>
      <c r="E6" s="171"/>
      <c r="F6" s="171"/>
      <c r="G6" s="171"/>
      <c r="H6" s="171"/>
      <c r="I6" s="187" t="s">
        <v>198</v>
      </c>
      <c r="J6" s="187" t="s">
        <v>199</v>
      </c>
      <c r="K6" s="187" t="s">
        <v>200</v>
      </c>
    </row>
    <row r="7" spans="1:12" x14ac:dyDescent="0.25">
      <c r="A7" s="171"/>
      <c r="B7" s="173"/>
      <c r="C7" s="171"/>
      <c r="D7" s="171"/>
      <c r="E7" s="171"/>
      <c r="F7" s="171"/>
      <c r="G7" s="171"/>
      <c r="H7" s="171"/>
      <c r="I7" s="187"/>
      <c r="J7" s="187"/>
      <c r="K7" s="187"/>
    </row>
    <row r="8" spans="1:12" ht="123.75" customHeight="1" x14ac:dyDescent="0.25">
      <c r="A8" s="172"/>
      <c r="B8" s="174"/>
      <c r="C8" s="172"/>
      <c r="D8" s="172"/>
      <c r="E8" s="172"/>
      <c r="F8" s="172"/>
      <c r="G8" s="172"/>
      <c r="H8" s="172"/>
      <c r="I8" s="188"/>
      <c r="J8" s="188"/>
      <c r="K8" s="188"/>
    </row>
    <row r="9" spans="1:12" x14ac:dyDescent="0.2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1">
        <v>9</v>
      </c>
      <c r="J9" s="71">
        <v>10</v>
      </c>
      <c r="K9" s="72">
        <v>11</v>
      </c>
      <c r="L9" s="73"/>
    </row>
    <row r="10" spans="1:12" ht="15" customHeight="1" x14ac:dyDescent="0.25">
      <c r="A10" s="189" t="s">
        <v>201</v>
      </c>
      <c r="B10" s="180" t="s">
        <v>202</v>
      </c>
      <c r="C10" s="74" t="s">
        <v>203</v>
      </c>
      <c r="D10" s="75">
        <f>D11+D13+D15+D16</f>
        <v>2420361.4500000002</v>
      </c>
      <c r="E10" s="75">
        <f t="shared" ref="E10:F10" si="0">E11+E13+E15+E16</f>
        <v>2420361.5000000005</v>
      </c>
      <c r="F10" s="75">
        <f t="shared" si="0"/>
        <v>2419548.1</v>
      </c>
      <c r="G10" s="75">
        <f>G11+G13+G15+G16</f>
        <v>2376519.8600000003</v>
      </c>
      <c r="H10" s="75">
        <f>H11+H13+H15+H16</f>
        <v>2337642.2200000002</v>
      </c>
      <c r="I10" s="76">
        <f>H10/D10*100</f>
        <v>96.582360456947455</v>
      </c>
      <c r="J10" s="76">
        <f>G10/E10*100</f>
        <v>98.188632565837793</v>
      </c>
      <c r="K10" s="76">
        <f>G10/F10*100</f>
        <v>98.221641470983784</v>
      </c>
      <c r="L10" s="73"/>
    </row>
    <row r="11" spans="1:12" ht="30" x14ac:dyDescent="0.25">
      <c r="A11" s="190"/>
      <c r="B11" s="181"/>
      <c r="C11" s="77" t="s">
        <v>76</v>
      </c>
      <c r="D11" s="78">
        <f>D19+D33+D40+D26</f>
        <v>1559997.0000000002</v>
      </c>
      <c r="E11" s="78">
        <f t="shared" ref="E11:H14" si="1">E19+E33+E40+E26</f>
        <v>1559997.0000000002</v>
      </c>
      <c r="F11" s="78">
        <f t="shared" si="1"/>
        <v>1559183.5999999999</v>
      </c>
      <c r="G11" s="78">
        <f t="shared" si="1"/>
        <v>1555116.56</v>
      </c>
      <c r="H11" s="78">
        <f t="shared" si="1"/>
        <v>1554338.9200000002</v>
      </c>
      <c r="I11" s="76">
        <f t="shared" ref="I11:I14" si="2">H11/D11*100</f>
        <v>99.637301866606151</v>
      </c>
      <c r="J11" s="76">
        <f t="shared" ref="J11:J14" si="3">G11/E11*100</f>
        <v>99.687150680417972</v>
      </c>
      <c r="K11" s="76">
        <f t="shared" ref="K11:K14" si="4">G11/F11*100</f>
        <v>99.739155799227248</v>
      </c>
      <c r="L11" s="73"/>
    </row>
    <row r="12" spans="1:12" ht="75" x14ac:dyDescent="0.25">
      <c r="A12" s="190"/>
      <c r="B12" s="181"/>
      <c r="C12" s="79" t="s">
        <v>204</v>
      </c>
      <c r="D12" s="78">
        <f>D20+D34+D41+D27</f>
        <v>316060</v>
      </c>
      <c r="E12" s="78">
        <f t="shared" si="1"/>
        <v>316060</v>
      </c>
      <c r="F12" s="78">
        <f t="shared" si="1"/>
        <v>316060</v>
      </c>
      <c r="G12" s="78">
        <f t="shared" si="1"/>
        <v>313022.30000000005</v>
      </c>
      <c r="H12" s="78">
        <f t="shared" si="1"/>
        <v>312244.7</v>
      </c>
      <c r="I12" s="76">
        <f t="shared" si="2"/>
        <v>98.792855786875904</v>
      </c>
      <c r="J12" s="76">
        <f t="shared" si="3"/>
        <v>99.038885021831319</v>
      </c>
      <c r="K12" s="76">
        <f t="shared" si="4"/>
        <v>99.038885021831319</v>
      </c>
    </row>
    <row r="13" spans="1:12" ht="45" x14ac:dyDescent="0.25">
      <c r="A13" s="190"/>
      <c r="B13" s="181"/>
      <c r="C13" s="77" t="s">
        <v>92</v>
      </c>
      <c r="D13" s="78">
        <f>D21+D35+D42+D28</f>
        <v>860364.45000000007</v>
      </c>
      <c r="E13" s="78">
        <f t="shared" si="1"/>
        <v>860364.50000000012</v>
      </c>
      <c r="F13" s="78">
        <f t="shared" si="1"/>
        <v>860364.50000000012</v>
      </c>
      <c r="G13" s="78">
        <f t="shared" si="1"/>
        <v>821403.3</v>
      </c>
      <c r="H13" s="78">
        <f t="shared" si="1"/>
        <v>783303.3</v>
      </c>
      <c r="I13" s="76">
        <f t="shared" si="2"/>
        <v>91.043196868489858</v>
      </c>
      <c r="J13" s="76">
        <f t="shared" si="3"/>
        <v>95.471547233759637</v>
      </c>
      <c r="K13" s="76">
        <f t="shared" si="4"/>
        <v>95.471547233759637</v>
      </c>
    </row>
    <row r="14" spans="1:12" ht="75" x14ac:dyDescent="0.25">
      <c r="A14" s="190"/>
      <c r="B14" s="181"/>
      <c r="C14" s="79" t="s">
        <v>205</v>
      </c>
      <c r="D14" s="78">
        <f>D22+D36+D43+D29</f>
        <v>860364.45000000007</v>
      </c>
      <c r="E14" s="78">
        <f t="shared" si="1"/>
        <v>860364.50000000012</v>
      </c>
      <c r="F14" s="78">
        <f t="shared" si="1"/>
        <v>860364.50000000012</v>
      </c>
      <c r="G14" s="78">
        <f>G22+G36+G43+G29</f>
        <v>821403.3</v>
      </c>
      <c r="H14" s="78">
        <f t="shared" si="1"/>
        <v>783303.3</v>
      </c>
      <c r="I14" s="76">
        <f t="shared" si="2"/>
        <v>91.043196868489858</v>
      </c>
      <c r="J14" s="76">
        <f t="shared" si="3"/>
        <v>95.471547233759637</v>
      </c>
      <c r="K14" s="76">
        <f t="shared" si="4"/>
        <v>95.471547233759637</v>
      </c>
    </row>
    <row r="15" spans="1:12" ht="45" x14ac:dyDescent="0.25">
      <c r="A15" s="190"/>
      <c r="B15" s="181"/>
      <c r="C15" s="77" t="s">
        <v>78</v>
      </c>
      <c r="D15" s="78">
        <f>D51</f>
        <v>0</v>
      </c>
      <c r="E15" s="78">
        <f t="shared" ref="E15:H15" si="5">E51</f>
        <v>0</v>
      </c>
      <c r="F15" s="78">
        <f t="shared" si="5"/>
        <v>0</v>
      </c>
      <c r="G15" s="78">
        <f t="shared" si="5"/>
        <v>0</v>
      </c>
      <c r="H15" s="78">
        <f t="shared" si="5"/>
        <v>0</v>
      </c>
      <c r="I15" s="76">
        <v>0</v>
      </c>
      <c r="J15" s="76">
        <v>0</v>
      </c>
      <c r="K15" s="76">
        <v>0</v>
      </c>
    </row>
    <row r="16" spans="1:12" ht="45" x14ac:dyDescent="0.25">
      <c r="A16" s="191"/>
      <c r="B16" s="182"/>
      <c r="C16" s="77" t="s">
        <v>79</v>
      </c>
      <c r="D16" s="78">
        <f>D59</f>
        <v>0</v>
      </c>
      <c r="E16" s="78">
        <f t="shared" ref="E16:H16" si="6">E59</f>
        <v>0</v>
      </c>
      <c r="F16" s="78">
        <f t="shared" si="6"/>
        <v>0</v>
      </c>
      <c r="G16" s="78">
        <f t="shared" si="6"/>
        <v>0</v>
      </c>
      <c r="H16" s="78">
        <f t="shared" si="6"/>
        <v>0</v>
      </c>
      <c r="I16" s="76">
        <v>0</v>
      </c>
      <c r="J16" s="76">
        <v>0</v>
      </c>
      <c r="K16" s="76">
        <v>0</v>
      </c>
    </row>
    <row r="17" spans="1:11" ht="15" customHeight="1" x14ac:dyDescent="0.25">
      <c r="A17" s="80"/>
      <c r="B17" s="175" t="s">
        <v>80</v>
      </c>
      <c r="C17" s="176"/>
      <c r="D17" s="176"/>
      <c r="E17" s="176"/>
      <c r="F17" s="177"/>
      <c r="G17" s="96"/>
      <c r="H17" s="81"/>
      <c r="I17" s="76"/>
      <c r="J17" s="76"/>
      <c r="K17" s="76"/>
    </row>
    <row r="18" spans="1:11" ht="15" customHeight="1" x14ac:dyDescent="0.25">
      <c r="A18" s="178"/>
      <c r="B18" s="180" t="s">
        <v>206</v>
      </c>
      <c r="C18" s="74" t="s">
        <v>203</v>
      </c>
      <c r="D18" s="75">
        <f>D19+D21+D23+D24</f>
        <v>1319657.6499999999</v>
      </c>
      <c r="E18" s="75">
        <f>E19+E21+E23+E24</f>
        <v>1319657.7</v>
      </c>
      <c r="F18" s="75">
        <f>F19+F21+F23+F24</f>
        <v>1318844.2999999998</v>
      </c>
      <c r="G18" s="75">
        <f>G19+G21+G23+G24</f>
        <v>1317902.56</v>
      </c>
      <c r="H18" s="75">
        <f>H19+H21+H23+H24</f>
        <v>1317902.52</v>
      </c>
      <c r="I18" s="76">
        <f>H18/D18*100</f>
        <v>99.867001111992963</v>
      </c>
      <c r="J18" s="76">
        <f>G18/E18*100</f>
        <v>99.867000359259833</v>
      </c>
      <c r="K18" s="76">
        <f>G18/F18*100</f>
        <v>99.928593542088336</v>
      </c>
    </row>
    <row r="19" spans="1:11" ht="30" x14ac:dyDescent="0.25">
      <c r="A19" s="179"/>
      <c r="B19" s="181"/>
      <c r="C19" s="77" t="s">
        <v>76</v>
      </c>
      <c r="D19" s="78">
        <f t="shared" ref="D19:H22" si="7">D69+D510+D699</f>
        <v>1245020.5</v>
      </c>
      <c r="E19" s="78">
        <f t="shared" si="7"/>
        <v>1245020.5</v>
      </c>
      <c r="F19" s="78">
        <f t="shared" si="7"/>
        <v>1244207.0999999999</v>
      </c>
      <c r="G19" s="78">
        <f t="shared" si="7"/>
        <v>1243336.26</v>
      </c>
      <c r="H19" s="78">
        <f t="shared" si="7"/>
        <v>1243336.22</v>
      </c>
      <c r="I19" s="76">
        <f t="shared" ref="I19:I64" si="8">H19/D19*100</f>
        <v>99.864718693386976</v>
      </c>
      <c r="J19" s="76">
        <f>G19/E19*100</f>
        <v>99.86472190618548</v>
      </c>
      <c r="K19" s="76">
        <f>G19/F19*100</f>
        <v>99.930008436698373</v>
      </c>
    </row>
    <row r="20" spans="1:11" ht="75" x14ac:dyDescent="0.25">
      <c r="A20" s="179"/>
      <c r="B20" s="181"/>
      <c r="C20" s="79" t="s">
        <v>204</v>
      </c>
      <c r="D20" s="78">
        <f t="shared" si="7"/>
        <v>14916.7</v>
      </c>
      <c r="E20" s="78">
        <f t="shared" si="7"/>
        <v>14916.7</v>
      </c>
      <c r="F20" s="78">
        <f t="shared" si="7"/>
        <v>14916.7</v>
      </c>
      <c r="G20" s="78">
        <f t="shared" si="7"/>
        <v>14915.2</v>
      </c>
      <c r="H20" s="78">
        <f t="shared" si="7"/>
        <v>14915.2</v>
      </c>
      <c r="I20" s="76">
        <f t="shared" si="8"/>
        <v>99.98994415654937</v>
      </c>
      <c r="J20" s="76">
        <f>G20/E20*100</f>
        <v>99.98994415654937</v>
      </c>
      <c r="K20" s="76">
        <f>G20/F20*100</f>
        <v>99.98994415654937</v>
      </c>
    </row>
    <row r="21" spans="1:11" ht="45" x14ac:dyDescent="0.25">
      <c r="A21" s="179"/>
      <c r="B21" s="181"/>
      <c r="C21" s="77" t="s">
        <v>92</v>
      </c>
      <c r="D21" s="78">
        <f t="shared" si="7"/>
        <v>74637.149999999994</v>
      </c>
      <c r="E21" s="78">
        <f t="shared" si="7"/>
        <v>74637.2</v>
      </c>
      <c r="F21" s="78">
        <f t="shared" si="7"/>
        <v>74637.2</v>
      </c>
      <c r="G21" s="78">
        <f t="shared" si="7"/>
        <v>74566.3</v>
      </c>
      <c r="H21" s="78">
        <f t="shared" si="7"/>
        <v>74566.3</v>
      </c>
      <c r="I21" s="76">
        <f t="shared" si="8"/>
        <v>99.905074081740807</v>
      </c>
      <c r="J21" s="76">
        <f>G21/E21*100</f>
        <v>99.905007154609237</v>
      </c>
      <c r="K21" s="76">
        <f>G21/F21*100</f>
        <v>99.905007154609237</v>
      </c>
    </row>
    <row r="22" spans="1:11" ht="75" x14ac:dyDescent="0.25">
      <c r="A22" s="179"/>
      <c r="B22" s="181"/>
      <c r="C22" s="79" t="s">
        <v>205</v>
      </c>
      <c r="D22" s="78">
        <f t="shared" si="7"/>
        <v>74637.149999999994</v>
      </c>
      <c r="E22" s="78">
        <f t="shared" si="7"/>
        <v>74637.2</v>
      </c>
      <c r="F22" s="78">
        <f t="shared" si="7"/>
        <v>74637.2</v>
      </c>
      <c r="G22" s="78">
        <f t="shared" si="7"/>
        <v>74566.3</v>
      </c>
      <c r="H22" s="78">
        <f t="shared" si="7"/>
        <v>74566.3</v>
      </c>
      <c r="I22" s="76">
        <f t="shared" si="8"/>
        <v>99.905074081740807</v>
      </c>
      <c r="J22" s="76">
        <f>G22/E22*100</f>
        <v>99.905007154609237</v>
      </c>
      <c r="K22" s="76">
        <f>G22/F22*100</f>
        <v>99.905007154609237</v>
      </c>
    </row>
    <row r="23" spans="1:11" ht="45" x14ac:dyDescent="0.25">
      <c r="A23" s="179"/>
      <c r="B23" s="181"/>
      <c r="C23" s="77" t="s">
        <v>78</v>
      </c>
      <c r="D23" s="78">
        <v>0</v>
      </c>
      <c r="E23" s="78">
        <v>0</v>
      </c>
      <c r="F23" s="78">
        <f>F73+F465</f>
        <v>0</v>
      </c>
      <c r="G23" s="78">
        <v>0</v>
      </c>
      <c r="H23" s="78">
        <v>0</v>
      </c>
      <c r="I23" s="76">
        <v>0</v>
      </c>
      <c r="J23" s="76">
        <v>0</v>
      </c>
      <c r="K23" s="76">
        <v>0</v>
      </c>
    </row>
    <row r="24" spans="1:11" ht="45" x14ac:dyDescent="0.25">
      <c r="A24" s="179"/>
      <c r="B24" s="182"/>
      <c r="C24" s="77" t="s">
        <v>79</v>
      </c>
      <c r="D24" s="78">
        <v>0</v>
      </c>
      <c r="E24" s="78">
        <f>E66+E466</f>
        <v>0</v>
      </c>
      <c r="F24" s="78">
        <f>F66+F466</f>
        <v>0</v>
      </c>
      <c r="G24" s="78">
        <v>0</v>
      </c>
      <c r="H24" s="78">
        <v>0</v>
      </c>
      <c r="I24" s="76">
        <v>0</v>
      </c>
      <c r="J24" s="76">
        <v>0</v>
      </c>
      <c r="K24" s="76">
        <v>0</v>
      </c>
    </row>
    <row r="25" spans="1:11" ht="15" customHeight="1" x14ac:dyDescent="0.25">
      <c r="A25" s="179"/>
      <c r="B25" s="183" t="s">
        <v>207</v>
      </c>
      <c r="C25" s="74" t="s">
        <v>203</v>
      </c>
      <c r="D25" s="75">
        <f>D26+D28+D30+D31</f>
        <v>3542.7999999999997</v>
      </c>
      <c r="E25" s="75">
        <f>E26+E28+E30+E31</f>
        <v>3542.7999999999997</v>
      </c>
      <c r="F25" s="75">
        <f>F26+F28+F30+F31</f>
        <v>3542.7999999999997</v>
      </c>
      <c r="G25" s="75">
        <f>G26+G28+G30+G31</f>
        <v>3542.7</v>
      </c>
      <c r="H25" s="75">
        <f>H26+H28+H30+H31</f>
        <v>3542.7</v>
      </c>
      <c r="I25" s="76">
        <f t="shared" si="8"/>
        <v>99.99717737382862</v>
      </c>
      <c r="J25" s="76">
        <f>G25/E25*100</f>
        <v>99.99717737382862</v>
      </c>
      <c r="K25" s="76">
        <f>G25/F25*100</f>
        <v>99.99717737382862</v>
      </c>
    </row>
    <row r="26" spans="1:11" ht="30" x14ac:dyDescent="0.25">
      <c r="A26" s="179"/>
      <c r="B26" s="184"/>
      <c r="C26" s="77" t="s">
        <v>76</v>
      </c>
      <c r="D26" s="78">
        <f>D461</f>
        <v>3542.7999999999997</v>
      </c>
      <c r="E26" s="78">
        <f>E461</f>
        <v>3542.7999999999997</v>
      </c>
      <c r="F26" s="78">
        <f>F461</f>
        <v>3542.7999999999997</v>
      </c>
      <c r="G26" s="78">
        <f>G461</f>
        <v>3542.7</v>
      </c>
      <c r="H26" s="78">
        <f>H461</f>
        <v>3542.7</v>
      </c>
      <c r="I26" s="76">
        <f t="shared" si="8"/>
        <v>99.99717737382862</v>
      </c>
      <c r="J26" s="76">
        <f>G26/E26*100</f>
        <v>99.99717737382862</v>
      </c>
      <c r="K26" s="76">
        <f>G26/F26*100</f>
        <v>99.99717737382862</v>
      </c>
    </row>
    <row r="27" spans="1:11" ht="75" x14ac:dyDescent="0.25">
      <c r="A27" s="179"/>
      <c r="B27" s="184"/>
      <c r="C27" s="79" t="s">
        <v>204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6">
        <v>0</v>
      </c>
      <c r="J27" s="76">
        <v>0</v>
      </c>
      <c r="K27" s="76">
        <v>0</v>
      </c>
    </row>
    <row r="28" spans="1:11" ht="45" x14ac:dyDescent="0.25">
      <c r="A28" s="179"/>
      <c r="B28" s="184"/>
      <c r="C28" s="77" t="s">
        <v>92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6">
        <v>0</v>
      </c>
      <c r="J28" s="76">
        <v>0</v>
      </c>
      <c r="K28" s="76">
        <v>0</v>
      </c>
    </row>
    <row r="29" spans="1:11" ht="75" x14ac:dyDescent="0.25">
      <c r="A29" s="179"/>
      <c r="B29" s="184"/>
      <c r="C29" s="79" t="s">
        <v>205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6">
        <v>0</v>
      </c>
      <c r="J29" s="76">
        <v>0</v>
      </c>
      <c r="K29" s="76">
        <v>0</v>
      </c>
    </row>
    <row r="30" spans="1:11" ht="45" x14ac:dyDescent="0.25">
      <c r="A30" s="179"/>
      <c r="B30" s="184"/>
      <c r="C30" s="77" t="s">
        <v>78</v>
      </c>
      <c r="D30" s="78">
        <v>0</v>
      </c>
      <c r="E30" s="78">
        <v>0</v>
      </c>
      <c r="F30" s="78">
        <f>F80+F472</f>
        <v>0</v>
      </c>
      <c r="G30" s="78">
        <v>0</v>
      </c>
      <c r="H30" s="78">
        <v>0</v>
      </c>
      <c r="I30" s="76">
        <v>0</v>
      </c>
      <c r="J30" s="76">
        <v>0</v>
      </c>
      <c r="K30" s="76">
        <v>0</v>
      </c>
    </row>
    <row r="31" spans="1:11" ht="45" x14ac:dyDescent="0.25">
      <c r="A31" s="179"/>
      <c r="B31" s="185"/>
      <c r="C31" s="77" t="s">
        <v>79</v>
      </c>
      <c r="D31" s="78">
        <v>0</v>
      </c>
      <c r="E31" s="78">
        <f>E73+E473</f>
        <v>0</v>
      </c>
      <c r="F31" s="78">
        <f>F73+F473</f>
        <v>0</v>
      </c>
      <c r="G31" s="78">
        <v>0</v>
      </c>
      <c r="H31" s="78">
        <v>0</v>
      </c>
      <c r="I31" s="76">
        <v>0</v>
      </c>
      <c r="J31" s="76">
        <v>0</v>
      </c>
      <c r="K31" s="76">
        <v>0</v>
      </c>
    </row>
    <row r="32" spans="1:11" ht="15" customHeight="1" x14ac:dyDescent="0.25">
      <c r="A32" s="179"/>
      <c r="B32" s="183" t="s">
        <v>83</v>
      </c>
      <c r="C32" s="74" t="s">
        <v>203</v>
      </c>
      <c r="D32" s="75">
        <f>D33+D35+D37+D38</f>
        <v>16513.699999999997</v>
      </c>
      <c r="E32" s="75">
        <f>E33+E35+E37+E38</f>
        <v>16513.699999999997</v>
      </c>
      <c r="F32" s="75">
        <f>F33+F35+F37+F38</f>
        <v>16513.699999999997</v>
      </c>
      <c r="G32" s="75">
        <f>G33+G35+G37+G38</f>
        <v>16513.699999999997</v>
      </c>
      <c r="H32" s="75">
        <f>H33+H35+H37+H38</f>
        <v>16513.699999999997</v>
      </c>
      <c r="I32" s="76">
        <f t="shared" si="8"/>
        <v>100</v>
      </c>
      <c r="J32" s="76">
        <f>G32/E32*100</f>
        <v>100</v>
      </c>
      <c r="K32" s="76">
        <f>G32/F32*100</f>
        <v>100</v>
      </c>
    </row>
    <row r="33" spans="1:14" ht="34.5" customHeight="1" x14ac:dyDescent="0.25">
      <c r="A33" s="179"/>
      <c r="B33" s="184"/>
      <c r="C33" s="77" t="s">
        <v>76</v>
      </c>
      <c r="D33" s="78">
        <f t="shared" ref="D33:H38" si="9">D76</f>
        <v>11952.099999999999</v>
      </c>
      <c r="E33" s="78">
        <f t="shared" si="9"/>
        <v>11952.099999999999</v>
      </c>
      <c r="F33" s="78">
        <f t="shared" si="9"/>
        <v>11952.099999999999</v>
      </c>
      <c r="G33" s="78">
        <f t="shared" si="9"/>
        <v>11952.099999999999</v>
      </c>
      <c r="H33" s="78">
        <f t="shared" si="9"/>
        <v>11952.099999999999</v>
      </c>
      <c r="I33" s="76">
        <f t="shared" si="8"/>
        <v>100</v>
      </c>
      <c r="J33" s="82">
        <f>G33/E33*100</f>
        <v>100</v>
      </c>
      <c r="K33" s="82">
        <f>G33/F33*100</f>
        <v>100</v>
      </c>
    </row>
    <row r="34" spans="1:14" ht="34.5" customHeight="1" x14ac:dyDescent="0.25">
      <c r="A34" s="179"/>
      <c r="B34" s="184"/>
      <c r="C34" s="79" t="s">
        <v>204</v>
      </c>
      <c r="D34" s="78">
        <f>D77</f>
        <v>2727.3</v>
      </c>
      <c r="E34" s="78">
        <f>E77</f>
        <v>2727.3</v>
      </c>
      <c r="F34" s="78">
        <f t="shared" si="9"/>
        <v>2727.3</v>
      </c>
      <c r="G34" s="78">
        <f t="shared" si="9"/>
        <v>2727.3</v>
      </c>
      <c r="H34" s="78">
        <f t="shared" si="9"/>
        <v>2727.3</v>
      </c>
      <c r="I34" s="76">
        <f t="shared" si="8"/>
        <v>100</v>
      </c>
      <c r="J34" s="82">
        <f>G34/E34*100</f>
        <v>100</v>
      </c>
      <c r="K34" s="82">
        <f t="shared" ref="K34:K40" si="10">G34/F34*100</f>
        <v>100</v>
      </c>
    </row>
    <row r="35" spans="1:14" ht="34.5" customHeight="1" x14ac:dyDescent="0.25">
      <c r="A35" s="179"/>
      <c r="B35" s="184"/>
      <c r="C35" s="77" t="s">
        <v>92</v>
      </c>
      <c r="D35" s="78">
        <f t="shared" si="9"/>
        <v>4561.6000000000004</v>
      </c>
      <c r="E35" s="78">
        <f t="shared" si="9"/>
        <v>4561.6000000000004</v>
      </c>
      <c r="F35" s="78">
        <f t="shared" si="9"/>
        <v>4561.6000000000004</v>
      </c>
      <c r="G35" s="78">
        <f t="shared" si="9"/>
        <v>4561.6000000000004</v>
      </c>
      <c r="H35" s="78">
        <f t="shared" si="9"/>
        <v>4561.6000000000004</v>
      </c>
      <c r="I35" s="76">
        <f t="shared" si="8"/>
        <v>100</v>
      </c>
      <c r="J35" s="82">
        <f>G35/E35*100</f>
        <v>100</v>
      </c>
      <c r="K35" s="82">
        <f t="shared" si="10"/>
        <v>100</v>
      </c>
    </row>
    <row r="36" spans="1:14" ht="34.5" customHeight="1" x14ac:dyDescent="0.25">
      <c r="A36" s="179"/>
      <c r="B36" s="184"/>
      <c r="C36" s="79" t="s">
        <v>205</v>
      </c>
      <c r="D36" s="78">
        <f t="shared" si="9"/>
        <v>4561.6000000000004</v>
      </c>
      <c r="E36" s="78">
        <f t="shared" si="9"/>
        <v>4561.6000000000004</v>
      </c>
      <c r="F36" s="78">
        <f t="shared" si="9"/>
        <v>4561.6000000000004</v>
      </c>
      <c r="G36" s="78">
        <f t="shared" si="9"/>
        <v>4561.6000000000004</v>
      </c>
      <c r="H36" s="78">
        <f t="shared" si="9"/>
        <v>4561.6000000000004</v>
      </c>
      <c r="I36" s="76">
        <f t="shared" si="8"/>
        <v>100</v>
      </c>
      <c r="J36" s="82">
        <f>G36/E36*100</f>
        <v>100</v>
      </c>
      <c r="K36" s="82">
        <f t="shared" si="10"/>
        <v>100</v>
      </c>
    </row>
    <row r="37" spans="1:14" ht="34.5" customHeight="1" x14ac:dyDescent="0.25">
      <c r="A37" s="179"/>
      <c r="B37" s="184"/>
      <c r="C37" s="77" t="s">
        <v>78</v>
      </c>
      <c r="D37" s="78">
        <f t="shared" si="9"/>
        <v>0</v>
      </c>
      <c r="E37" s="78">
        <f t="shared" si="9"/>
        <v>0</v>
      </c>
      <c r="F37" s="78">
        <f t="shared" si="9"/>
        <v>0</v>
      </c>
      <c r="G37" s="78">
        <f t="shared" si="9"/>
        <v>0</v>
      </c>
      <c r="H37" s="78">
        <f>H80</f>
        <v>0</v>
      </c>
      <c r="I37" s="76">
        <v>0</v>
      </c>
      <c r="J37" s="76">
        <v>0</v>
      </c>
      <c r="K37" s="76">
        <v>0</v>
      </c>
    </row>
    <row r="38" spans="1:14" ht="34.5" customHeight="1" x14ac:dyDescent="0.25">
      <c r="A38" s="179"/>
      <c r="B38" s="185"/>
      <c r="C38" s="77" t="s">
        <v>79</v>
      </c>
      <c r="D38" s="78">
        <f t="shared" si="9"/>
        <v>0</v>
      </c>
      <c r="E38" s="78">
        <f t="shared" si="9"/>
        <v>0</v>
      </c>
      <c r="F38" s="78">
        <f t="shared" si="9"/>
        <v>0</v>
      </c>
      <c r="G38" s="78">
        <f t="shared" si="9"/>
        <v>0</v>
      </c>
      <c r="H38" s="78">
        <f>H81</f>
        <v>0</v>
      </c>
      <c r="I38" s="76">
        <v>0</v>
      </c>
      <c r="J38" s="76">
        <v>0</v>
      </c>
      <c r="K38" s="76">
        <v>0</v>
      </c>
    </row>
    <row r="39" spans="1:14" ht="34.5" customHeight="1" x14ac:dyDescent="0.25">
      <c r="A39" s="179"/>
      <c r="B39" s="180" t="s">
        <v>208</v>
      </c>
      <c r="C39" s="74" t="s">
        <v>203</v>
      </c>
      <c r="D39" s="75">
        <f>D40+D42+D44+D45</f>
        <v>1080647.3</v>
      </c>
      <c r="E39" s="75">
        <f>E40+E42+E44+E45</f>
        <v>1080647.3</v>
      </c>
      <c r="F39" s="75">
        <f>F40+F42+F44+F45</f>
        <v>1080647.3</v>
      </c>
      <c r="G39" s="75">
        <f>G40+G42+G44+G45</f>
        <v>1038560.9000000001</v>
      </c>
      <c r="H39" s="75">
        <f>H40+H42+H44+H45</f>
        <v>999683.3</v>
      </c>
      <c r="I39" s="76">
        <f t="shared" si="8"/>
        <v>92.507823783023383</v>
      </c>
      <c r="J39" s="76">
        <f>G39/E39*100</f>
        <v>96.105445319670906</v>
      </c>
      <c r="K39" s="76">
        <f>G39/F39*100</f>
        <v>96.105445319670906</v>
      </c>
      <c r="L39" s="83"/>
      <c r="M39" s="83"/>
      <c r="N39" s="83"/>
    </row>
    <row r="40" spans="1:14" ht="34.5" customHeight="1" x14ac:dyDescent="0.25">
      <c r="A40" s="179"/>
      <c r="B40" s="181"/>
      <c r="C40" s="77" t="s">
        <v>76</v>
      </c>
      <c r="D40" s="78">
        <f t="shared" ref="D40:H43" si="11">D706</f>
        <v>299481.59999999998</v>
      </c>
      <c r="E40" s="78">
        <f t="shared" si="11"/>
        <v>299481.59999999998</v>
      </c>
      <c r="F40" s="78">
        <f t="shared" si="11"/>
        <v>299481.59999999998</v>
      </c>
      <c r="G40" s="78">
        <f t="shared" si="11"/>
        <v>296285.50000000006</v>
      </c>
      <c r="H40" s="78">
        <f t="shared" si="11"/>
        <v>295507.90000000002</v>
      </c>
      <c r="I40" s="76">
        <f t="shared" si="8"/>
        <v>98.673140520152174</v>
      </c>
      <c r="J40" s="82">
        <f>G40/E40*100</f>
        <v>98.932789193058966</v>
      </c>
      <c r="K40" s="82">
        <f t="shared" si="10"/>
        <v>98.932789193058966</v>
      </c>
    </row>
    <row r="41" spans="1:14" ht="34.5" customHeight="1" x14ac:dyDescent="0.25">
      <c r="A41" s="179"/>
      <c r="B41" s="181"/>
      <c r="C41" s="79" t="s">
        <v>204</v>
      </c>
      <c r="D41" s="78">
        <f>D707-D734</f>
        <v>298416</v>
      </c>
      <c r="E41" s="78">
        <f t="shared" ref="E41:H41" si="12">E707-E734</f>
        <v>298416</v>
      </c>
      <c r="F41" s="78">
        <f t="shared" si="12"/>
        <v>298416</v>
      </c>
      <c r="G41" s="78">
        <f t="shared" si="12"/>
        <v>295379.80000000005</v>
      </c>
      <c r="H41" s="78">
        <f t="shared" si="12"/>
        <v>294602.2</v>
      </c>
      <c r="I41" s="76">
        <f t="shared" si="8"/>
        <v>98.721985416331563</v>
      </c>
      <c r="J41" s="82">
        <v>0</v>
      </c>
      <c r="K41" s="82">
        <v>0</v>
      </c>
    </row>
    <row r="42" spans="1:14" ht="34.5" customHeight="1" x14ac:dyDescent="0.25">
      <c r="A42" s="179"/>
      <c r="B42" s="181"/>
      <c r="C42" s="77" t="s">
        <v>92</v>
      </c>
      <c r="D42" s="78">
        <f t="shared" si="11"/>
        <v>781165.70000000007</v>
      </c>
      <c r="E42" s="78">
        <f t="shared" si="11"/>
        <v>781165.70000000007</v>
      </c>
      <c r="F42" s="78">
        <f t="shared" si="11"/>
        <v>781165.70000000007</v>
      </c>
      <c r="G42" s="78">
        <f t="shared" si="11"/>
        <v>742275.4</v>
      </c>
      <c r="H42" s="78">
        <f t="shared" si="11"/>
        <v>704175.4</v>
      </c>
      <c r="I42" s="76">
        <f t="shared" si="8"/>
        <v>90.144178117395583</v>
      </c>
      <c r="J42" s="82">
        <v>0</v>
      </c>
      <c r="K42" s="82">
        <v>0</v>
      </c>
    </row>
    <row r="43" spans="1:14" ht="34.5" customHeight="1" x14ac:dyDescent="0.25">
      <c r="A43" s="179"/>
      <c r="B43" s="181"/>
      <c r="C43" s="79" t="s">
        <v>205</v>
      </c>
      <c r="D43" s="78">
        <f t="shared" si="11"/>
        <v>781165.70000000007</v>
      </c>
      <c r="E43" s="78">
        <f t="shared" si="11"/>
        <v>781165.70000000007</v>
      </c>
      <c r="F43" s="78">
        <f t="shared" si="11"/>
        <v>781165.70000000007</v>
      </c>
      <c r="G43" s="78">
        <f t="shared" si="11"/>
        <v>742275.4</v>
      </c>
      <c r="H43" s="78">
        <f t="shared" si="11"/>
        <v>704175.4</v>
      </c>
      <c r="I43" s="76">
        <f t="shared" si="8"/>
        <v>90.144178117395583</v>
      </c>
      <c r="J43" s="82">
        <v>0</v>
      </c>
      <c r="K43" s="82">
        <v>0</v>
      </c>
    </row>
    <row r="44" spans="1:14" ht="34.5" customHeight="1" x14ac:dyDescent="0.25">
      <c r="A44" s="179"/>
      <c r="B44" s="181"/>
      <c r="C44" s="77" t="s">
        <v>78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6">
        <v>0</v>
      </c>
      <c r="J44" s="76">
        <v>0</v>
      </c>
      <c r="K44" s="76">
        <v>0</v>
      </c>
    </row>
    <row r="45" spans="1:14" ht="34.5" customHeight="1" x14ac:dyDescent="0.25">
      <c r="A45" s="179"/>
      <c r="B45" s="182"/>
      <c r="C45" s="77" t="s">
        <v>79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6">
        <v>0</v>
      </c>
      <c r="J45" s="76">
        <v>0</v>
      </c>
      <c r="K45" s="76">
        <v>0</v>
      </c>
    </row>
    <row r="46" spans="1:14" ht="34.5" customHeight="1" x14ac:dyDescent="0.25">
      <c r="A46" s="179"/>
      <c r="B46" s="183" t="s">
        <v>209</v>
      </c>
      <c r="C46" s="74" t="s">
        <v>203</v>
      </c>
      <c r="D46" s="75">
        <f>D47+D49+D51+D52</f>
        <v>0</v>
      </c>
      <c r="E46" s="75">
        <f>E47+E49+E51+E52</f>
        <v>0</v>
      </c>
      <c r="F46" s="75">
        <f>F47+F49+F51+F52</f>
        <v>0</v>
      </c>
      <c r="G46" s="75">
        <f>G47+G49+G51+G52</f>
        <v>0</v>
      </c>
      <c r="H46" s="75">
        <f>H47+H49+H51+H52</f>
        <v>0</v>
      </c>
      <c r="I46" s="76">
        <v>0</v>
      </c>
      <c r="J46" s="76">
        <v>0</v>
      </c>
      <c r="K46" s="76">
        <v>0</v>
      </c>
    </row>
    <row r="47" spans="1:14" ht="34.5" customHeight="1" x14ac:dyDescent="0.25">
      <c r="A47" s="179"/>
      <c r="B47" s="184"/>
      <c r="C47" s="77" t="s">
        <v>76</v>
      </c>
      <c r="D47" s="78">
        <f>E47+F47+H47</f>
        <v>0</v>
      </c>
      <c r="E47" s="78">
        <v>0</v>
      </c>
      <c r="F47" s="78">
        <v>0</v>
      </c>
      <c r="G47" s="78">
        <v>0</v>
      </c>
      <c r="H47" s="78">
        <v>0</v>
      </c>
      <c r="I47" s="76">
        <v>0</v>
      </c>
      <c r="J47" s="76">
        <v>0</v>
      </c>
      <c r="K47" s="76">
        <v>0</v>
      </c>
    </row>
    <row r="48" spans="1:14" ht="34.5" customHeight="1" x14ac:dyDescent="0.25">
      <c r="A48" s="179"/>
      <c r="B48" s="184"/>
      <c r="C48" s="79" t="s">
        <v>204</v>
      </c>
      <c r="D48" s="78">
        <f>E48+F48+H48</f>
        <v>0</v>
      </c>
      <c r="E48" s="78">
        <f t="shared" ref="E48:H50" si="13">E84</f>
        <v>0</v>
      </c>
      <c r="F48" s="78">
        <f t="shared" si="13"/>
        <v>0</v>
      </c>
      <c r="G48" s="78">
        <f t="shared" si="13"/>
        <v>0</v>
      </c>
      <c r="H48" s="78">
        <f t="shared" si="13"/>
        <v>0</v>
      </c>
      <c r="I48" s="76">
        <v>0</v>
      </c>
      <c r="J48" s="76">
        <v>0</v>
      </c>
      <c r="K48" s="76">
        <v>0</v>
      </c>
    </row>
    <row r="49" spans="1:14" ht="34.5" customHeight="1" x14ac:dyDescent="0.25">
      <c r="A49" s="179"/>
      <c r="B49" s="184"/>
      <c r="C49" s="77" t="s">
        <v>92</v>
      </c>
      <c r="D49" s="78">
        <v>0</v>
      </c>
      <c r="E49" s="78">
        <f t="shared" si="13"/>
        <v>0</v>
      </c>
      <c r="F49" s="78">
        <f t="shared" si="13"/>
        <v>0</v>
      </c>
      <c r="G49" s="78">
        <f t="shared" si="13"/>
        <v>0</v>
      </c>
      <c r="H49" s="78">
        <f t="shared" si="13"/>
        <v>0</v>
      </c>
      <c r="I49" s="76">
        <v>0</v>
      </c>
      <c r="J49" s="76">
        <v>0</v>
      </c>
      <c r="K49" s="76">
        <v>0</v>
      </c>
    </row>
    <row r="50" spans="1:14" ht="34.5" customHeight="1" x14ac:dyDescent="0.25">
      <c r="A50" s="179"/>
      <c r="B50" s="184"/>
      <c r="C50" s="79" t="s">
        <v>205</v>
      </c>
      <c r="D50" s="78">
        <f>E50+F50+H50</f>
        <v>0</v>
      </c>
      <c r="E50" s="78">
        <f t="shared" si="13"/>
        <v>0</v>
      </c>
      <c r="F50" s="78">
        <f t="shared" si="13"/>
        <v>0</v>
      </c>
      <c r="G50" s="78">
        <f t="shared" si="13"/>
        <v>0</v>
      </c>
      <c r="H50" s="78">
        <f t="shared" si="13"/>
        <v>0</v>
      </c>
      <c r="I50" s="76">
        <v>0</v>
      </c>
      <c r="J50" s="76">
        <v>0</v>
      </c>
      <c r="K50" s="76">
        <v>0</v>
      </c>
    </row>
    <row r="51" spans="1:14" ht="34.5" customHeight="1" x14ac:dyDescent="0.25">
      <c r="A51" s="179"/>
      <c r="B51" s="184"/>
      <c r="C51" s="77" t="s">
        <v>78</v>
      </c>
      <c r="D51" s="78">
        <f>D696</f>
        <v>0</v>
      </c>
      <c r="E51" s="78">
        <v>0</v>
      </c>
      <c r="F51" s="78">
        <v>0</v>
      </c>
      <c r="G51" s="78">
        <v>0</v>
      </c>
      <c r="H51" s="78">
        <v>0</v>
      </c>
      <c r="I51" s="76">
        <v>0</v>
      </c>
      <c r="J51" s="76">
        <v>0</v>
      </c>
      <c r="K51" s="76">
        <v>0</v>
      </c>
    </row>
    <row r="52" spans="1:14" ht="34.5" customHeight="1" x14ac:dyDescent="0.25">
      <c r="A52" s="179"/>
      <c r="B52" s="185"/>
      <c r="C52" s="77" t="s">
        <v>79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6">
        <v>0</v>
      </c>
      <c r="J52" s="76">
        <v>0</v>
      </c>
      <c r="K52" s="76">
        <v>0</v>
      </c>
    </row>
    <row r="53" spans="1:14" ht="34.5" customHeight="1" x14ac:dyDescent="0.25">
      <c r="A53" s="179"/>
      <c r="B53" s="183" t="s">
        <v>210</v>
      </c>
      <c r="C53" s="74" t="s">
        <v>203</v>
      </c>
      <c r="D53" s="75">
        <f>D54+D56+D58+D59</f>
        <v>0</v>
      </c>
      <c r="E53" s="75">
        <f>E54+E56+E58+E59</f>
        <v>0</v>
      </c>
      <c r="F53" s="75">
        <f>F54+F56+F58+F59</f>
        <v>0</v>
      </c>
      <c r="G53" s="75">
        <f>G54+G56+G58+G59</f>
        <v>0</v>
      </c>
      <c r="H53" s="75">
        <f>H54+H56+H58+H59</f>
        <v>0</v>
      </c>
      <c r="I53" s="76">
        <v>0</v>
      </c>
      <c r="J53" s="76">
        <v>0</v>
      </c>
      <c r="K53" s="76">
        <v>0</v>
      </c>
    </row>
    <row r="54" spans="1:14" ht="34.5" customHeight="1" x14ac:dyDescent="0.25">
      <c r="A54" s="179"/>
      <c r="B54" s="184"/>
      <c r="C54" s="77" t="s">
        <v>76</v>
      </c>
      <c r="D54" s="78">
        <f>E54+F54+H54</f>
        <v>0</v>
      </c>
      <c r="E54" s="78">
        <v>0</v>
      </c>
      <c r="F54" s="78">
        <v>0</v>
      </c>
      <c r="G54" s="78">
        <v>0</v>
      </c>
      <c r="H54" s="78">
        <v>0</v>
      </c>
      <c r="I54" s="76">
        <v>0</v>
      </c>
      <c r="J54" s="76">
        <v>0</v>
      </c>
      <c r="K54" s="76">
        <v>0</v>
      </c>
    </row>
    <row r="55" spans="1:14" ht="34.5" customHeight="1" x14ac:dyDescent="0.25">
      <c r="A55" s="179"/>
      <c r="B55" s="184"/>
      <c r="C55" s="79" t="s">
        <v>204</v>
      </c>
      <c r="D55" s="78">
        <f>E55+F55+H55</f>
        <v>0</v>
      </c>
      <c r="E55" s="78">
        <f t="shared" ref="E55:H57" si="14">E91</f>
        <v>0</v>
      </c>
      <c r="F55" s="78">
        <f t="shared" si="14"/>
        <v>0</v>
      </c>
      <c r="G55" s="78">
        <f t="shared" si="14"/>
        <v>0</v>
      </c>
      <c r="H55" s="78">
        <f t="shared" si="14"/>
        <v>0</v>
      </c>
      <c r="I55" s="76">
        <v>0</v>
      </c>
      <c r="J55" s="76">
        <v>0</v>
      </c>
      <c r="K55" s="76">
        <v>0</v>
      </c>
    </row>
    <row r="56" spans="1:14" ht="34.5" customHeight="1" x14ac:dyDescent="0.25">
      <c r="A56" s="179"/>
      <c r="B56" s="184"/>
      <c r="C56" s="77" t="s">
        <v>92</v>
      </c>
      <c r="D56" s="78">
        <f>D722</f>
        <v>0</v>
      </c>
      <c r="E56" s="78">
        <f t="shared" si="14"/>
        <v>0</v>
      </c>
      <c r="F56" s="78">
        <f t="shared" si="14"/>
        <v>0</v>
      </c>
      <c r="G56" s="78">
        <f t="shared" si="14"/>
        <v>0</v>
      </c>
      <c r="H56" s="78">
        <f t="shared" si="14"/>
        <v>0</v>
      </c>
      <c r="I56" s="76">
        <v>0</v>
      </c>
      <c r="J56" s="76">
        <v>0</v>
      </c>
      <c r="K56" s="76">
        <v>0</v>
      </c>
    </row>
    <row r="57" spans="1:14" ht="34.5" customHeight="1" x14ac:dyDescent="0.25">
      <c r="A57" s="179"/>
      <c r="B57" s="184"/>
      <c r="C57" s="79" t="s">
        <v>205</v>
      </c>
      <c r="D57" s="78">
        <f>E57+F57+H57</f>
        <v>0</v>
      </c>
      <c r="E57" s="78">
        <f t="shared" si="14"/>
        <v>0</v>
      </c>
      <c r="F57" s="78">
        <f t="shared" si="14"/>
        <v>0</v>
      </c>
      <c r="G57" s="78">
        <f t="shared" si="14"/>
        <v>0</v>
      </c>
      <c r="H57" s="78">
        <f t="shared" si="14"/>
        <v>0</v>
      </c>
      <c r="I57" s="76">
        <v>0</v>
      </c>
      <c r="J57" s="76">
        <v>0</v>
      </c>
      <c r="K57" s="76">
        <v>0</v>
      </c>
    </row>
    <row r="58" spans="1:14" ht="34.5" customHeight="1" x14ac:dyDescent="0.25">
      <c r="A58" s="179"/>
      <c r="B58" s="184"/>
      <c r="C58" s="77" t="s">
        <v>78</v>
      </c>
      <c r="D58" s="78">
        <f>D472+D724</f>
        <v>0</v>
      </c>
      <c r="E58" s="78">
        <f>E472+E724</f>
        <v>0</v>
      </c>
      <c r="F58" s="78">
        <f>F472+F724</f>
        <v>0</v>
      </c>
      <c r="G58" s="78">
        <f>G472+G724</f>
        <v>0</v>
      </c>
      <c r="H58" s="78">
        <f>H472+H724</f>
        <v>0</v>
      </c>
      <c r="I58" s="76">
        <v>0</v>
      </c>
      <c r="J58" s="76">
        <v>0</v>
      </c>
      <c r="K58" s="76">
        <v>0</v>
      </c>
    </row>
    <row r="59" spans="1:14" ht="34.5" customHeight="1" x14ac:dyDescent="0.25">
      <c r="A59" s="179"/>
      <c r="B59" s="185"/>
      <c r="C59" s="77" t="s">
        <v>79</v>
      </c>
      <c r="D59" s="78">
        <f>D725</f>
        <v>0</v>
      </c>
      <c r="E59" s="78">
        <f>E725</f>
        <v>0</v>
      </c>
      <c r="F59" s="78">
        <f>F725</f>
        <v>0</v>
      </c>
      <c r="G59" s="78">
        <f>G725</f>
        <v>0</v>
      </c>
      <c r="H59" s="78">
        <f>H725</f>
        <v>0</v>
      </c>
      <c r="I59" s="76">
        <v>0</v>
      </c>
      <c r="J59" s="76">
        <v>0</v>
      </c>
      <c r="K59" s="76">
        <v>0</v>
      </c>
    </row>
    <row r="60" spans="1:14" ht="34.5" customHeight="1" x14ac:dyDescent="0.25">
      <c r="A60" s="192" t="s">
        <v>211</v>
      </c>
      <c r="B60" s="180" t="s">
        <v>212</v>
      </c>
      <c r="C60" s="74" t="s">
        <v>203</v>
      </c>
      <c r="D60" s="75">
        <f>D61+D63+D65+D66</f>
        <v>1083662.9000000001</v>
      </c>
      <c r="E60" s="75">
        <f t="shared" ref="E60:F60" si="15">E61+E63+E65+E66</f>
        <v>1083662.9000000001</v>
      </c>
      <c r="F60" s="75">
        <f t="shared" si="15"/>
        <v>1082849.5</v>
      </c>
      <c r="G60" s="75">
        <f>G61+G63+G65+G66</f>
        <v>1082009.9600000002</v>
      </c>
      <c r="H60" s="75">
        <f>H61+H63+H65+H66</f>
        <v>1082009.9600000002</v>
      </c>
      <c r="I60" s="76">
        <f t="shared" si="8"/>
        <v>99.847467325863065</v>
      </c>
      <c r="J60" s="76">
        <f>G60/E60*100</f>
        <v>99.847467325863065</v>
      </c>
      <c r="K60" s="76">
        <f>G60/F60*100</f>
        <v>99.922469373629497</v>
      </c>
      <c r="L60" s="83"/>
      <c r="M60" s="83"/>
      <c r="N60" s="83"/>
    </row>
    <row r="61" spans="1:14" ht="34.5" customHeight="1" x14ac:dyDescent="0.25">
      <c r="A61" s="193"/>
      <c r="B61" s="181"/>
      <c r="C61" s="77" t="s">
        <v>76</v>
      </c>
      <c r="D61" s="78">
        <f t="shared" ref="D61:H64" si="16">D69+D76</f>
        <v>1068404.2000000002</v>
      </c>
      <c r="E61" s="78">
        <f t="shared" si="16"/>
        <v>1068404.2000000002</v>
      </c>
      <c r="F61" s="78">
        <f t="shared" si="16"/>
        <v>1067590.8</v>
      </c>
      <c r="G61" s="78">
        <f t="shared" si="16"/>
        <v>1066751.2600000002</v>
      </c>
      <c r="H61" s="78">
        <f t="shared" si="16"/>
        <v>1066751.2600000002</v>
      </c>
      <c r="I61" s="76">
        <f t="shared" si="8"/>
        <v>99.84528888972919</v>
      </c>
      <c r="J61" s="76">
        <f>G61/E61*100</f>
        <v>99.84528888972919</v>
      </c>
      <c r="K61" s="76">
        <f>G61/F61*100</f>
        <v>99.921361255642154</v>
      </c>
    </row>
    <row r="62" spans="1:14" ht="34.5" customHeight="1" x14ac:dyDescent="0.25">
      <c r="A62" s="193"/>
      <c r="B62" s="181"/>
      <c r="C62" s="79" t="s">
        <v>204</v>
      </c>
      <c r="D62" s="78">
        <f t="shared" si="16"/>
        <v>4049.4</v>
      </c>
      <c r="E62" s="78">
        <f t="shared" si="16"/>
        <v>4049.4</v>
      </c>
      <c r="F62" s="78">
        <f t="shared" si="16"/>
        <v>4049.4</v>
      </c>
      <c r="G62" s="78">
        <f t="shared" si="16"/>
        <v>4049.4</v>
      </c>
      <c r="H62" s="78">
        <f t="shared" si="16"/>
        <v>4049.4</v>
      </c>
      <c r="I62" s="76">
        <f t="shared" si="8"/>
        <v>100</v>
      </c>
      <c r="J62" s="76">
        <f>G62/E62*100</f>
        <v>100</v>
      </c>
      <c r="K62" s="76">
        <f>G62/F62*100</f>
        <v>100</v>
      </c>
    </row>
    <row r="63" spans="1:14" ht="34.5" customHeight="1" x14ac:dyDescent="0.25">
      <c r="A63" s="193"/>
      <c r="B63" s="181"/>
      <c r="C63" s="77" t="s">
        <v>92</v>
      </c>
      <c r="D63" s="78">
        <f t="shared" si="16"/>
        <v>15258.7</v>
      </c>
      <c r="E63" s="78">
        <f t="shared" si="16"/>
        <v>15258.7</v>
      </c>
      <c r="F63" s="78">
        <f t="shared" si="16"/>
        <v>15258.7</v>
      </c>
      <c r="G63" s="78">
        <f t="shared" si="16"/>
        <v>15258.7</v>
      </c>
      <c r="H63" s="78">
        <f t="shared" si="16"/>
        <v>15258.7</v>
      </c>
      <c r="I63" s="76">
        <f t="shared" si="8"/>
        <v>100</v>
      </c>
      <c r="J63" s="76">
        <f>G63/E63*100</f>
        <v>100</v>
      </c>
      <c r="K63" s="76">
        <f>G63/F63*100</f>
        <v>100</v>
      </c>
    </row>
    <row r="64" spans="1:14" ht="34.5" customHeight="1" x14ac:dyDescent="0.25">
      <c r="A64" s="193"/>
      <c r="B64" s="181"/>
      <c r="C64" s="79" t="s">
        <v>205</v>
      </c>
      <c r="D64" s="78">
        <f t="shared" si="16"/>
        <v>15258.7</v>
      </c>
      <c r="E64" s="78">
        <f t="shared" si="16"/>
        <v>15258.7</v>
      </c>
      <c r="F64" s="78">
        <f t="shared" si="16"/>
        <v>15258.7</v>
      </c>
      <c r="G64" s="78">
        <f t="shared" si="16"/>
        <v>15258.7</v>
      </c>
      <c r="H64" s="78">
        <f t="shared" si="16"/>
        <v>15258.7</v>
      </c>
      <c r="I64" s="76">
        <f t="shared" si="8"/>
        <v>100</v>
      </c>
      <c r="J64" s="76">
        <f>G64/E64*100</f>
        <v>100</v>
      </c>
      <c r="K64" s="76">
        <f>G64/F64*100</f>
        <v>100</v>
      </c>
    </row>
    <row r="65" spans="1:11" ht="45" x14ac:dyDescent="0.25">
      <c r="A65" s="193"/>
      <c r="B65" s="181"/>
      <c r="C65" s="77" t="s">
        <v>78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6">
        <v>0</v>
      </c>
      <c r="J65" s="76">
        <v>0</v>
      </c>
      <c r="K65" s="76">
        <v>0</v>
      </c>
    </row>
    <row r="66" spans="1:11" ht="45" x14ac:dyDescent="0.25">
      <c r="A66" s="194"/>
      <c r="B66" s="182"/>
      <c r="C66" s="77" t="s">
        <v>79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6">
        <v>0</v>
      </c>
      <c r="J66" s="76">
        <v>0</v>
      </c>
      <c r="K66" s="76">
        <v>0</v>
      </c>
    </row>
    <row r="67" spans="1:11" ht="15" customHeight="1" x14ac:dyDescent="0.25">
      <c r="A67" s="80"/>
      <c r="B67" s="175" t="s">
        <v>80</v>
      </c>
      <c r="C67" s="176"/>
      <c r="D67" s="176"/>
      <c r="E67" s="176"/>
      <c r="F67" s="177"/>
      <c r="G67" s="96"/>
      <c r="H67" s="81"/>
      <c r="I67" s="76"/>
      <c r="J67" s="76"/>
      <c r="K67" s="76"/>
    </row>
    <row r="68" spans="1:11" ht="15" customHeight="1" x14ac:dyDescent="0.25">
      <c r="A68" s="178"/>
      <c r="B68" s="180" t="s">
        <v>213</v>
      </c>
      <c r="C68" s="84" t="s">
        <v>214</v>
      </c>
      <c r="D68" s="75">
        <f>D69+D71+D73+D74</f>
        <v>1067149.2000000002</v>
      </c>
      <c r="E68" s="75">
        <f>E69+E71+E73+E74</f>
        <v>1067149.2000000002</v>
      </c>
      <c r="F68" s="75">
        <f>F69+F71+F73+F74</f>
        <v>1066335.8</v>
      </c>
      <c r="G68" s="75">
        <f>G69+G71+G73+G74</f>
        <v>1065496.2600000002</v>
      </c>
      <c r="H68" s="75">
        <f>H69+H71+H73+H74</f>
        <v>1065496.2600000002</v>
      </c>
      <c r="I68" s="76">
        <f>H68/D68*100</f>
        <v>99.845106944745879</v>
      </c>
      <c r="J68" s="76">
        <f>G68/E68*100</f>
        <v>99.845106944745879</v>
      </c>
      <c r="K68" s="76">
        <f>G68/F68*100</f>
        <v>99.921268703535986</v>
      </c>
    </row>
    <row r="69" spans="1:11" ht="30" x14ac:dyDescent="0.25">
      <c r="A69" s="179"/>
      <c r="B69" s="181"/>
      <c r="C69" s="85" t="s">
        <v>76</v>
      </c>
      <c r="D69" s="78">
        <f>D83+D139+D153+D230+D265+D314+D377+D398+D405+D426+D419</f>
        <v>1056452.1000000001</v>
      </c>
      <c r="E69" s="78">
        <f>E83+E139+E153+E230+E265+E314+E377+E398+E405+E426+E419</f>
        <v>1056452.1000000001</v>
      </c>
      <c r="F69" s="78">
        <f>F83+F139+F153+F230+F265+F314+F377+F398+F405+F426+F419</f>
        <v>1055638.7</v>
      </c>
      <c r="G69" s="78">
        <f>G83+G139+G153+G230+G265+G314+G377+G398+G405+G426+G419</f>
        <v>1054799.1600000001</v>
      </c>
      <c r="H69" s="78">
        <f>H83+H139+H153+H230+H265+H314+H377+H398+H405+H426+H419</f>
        <v>1054799.1600000001</v>
      </c>
      <c r="I69" s="76">
        <f t="shared" ref="I69:I139" si="17">H69/D69*100</f>
        <v>99.843538575956273</v>
      </c>
      <c r="J69" s="82">
        <f>G69/E69*100</f>
        <v>99.843538575956273</v>
      </c>
      <c r="K69" s="82">
        <f>G69/F69*100</f>
        <v>99.920470895960918</v>
      </c>
    </row>
    <row r="70" spans="1:11" ht="75" x14ac:dyDescent="0.25">
      <c r="A70" s="179"/>
      <c r="B70" s="181"/>
      <c r="C70" s="86" t="s">
        <v>204</v>
      </c>
      <c r="D70" s="78">
        <f>D84+D140+D154+D231+D266+D315+D378+D399+D406+D427</f>
        <v>1322.1</v>
      </c>
      <c r="E70" s="78">
        <f>E84+E140+E154+E231+E266+E315+E378+E399+E406+E427</f>
        <v>1322.1</v>
      </c>
      <c r="F70" s="78">
        <f>F84+F140+F154+F231+F266+F315+F378+F399+F406+F427</f>
        <v>1322.1</v>
      </c>
      <c r="G70" s="78">
        <f>G84+G140+G154+G231+G266+G315+G378+G399+G406+G427</f>
        <v>1322.1</v>
      </c>
      <c r="H70" s="78">
        <f>H84+H140+H154+H231+H266+H315+H378+H399+H406+H427</f>
        <v>1322.1</v>
      </c>
      <c r="I70" s="76">
        <f t="shared" si="17"/>
        <v>100</v>
      </c>
      <c r="J70" s="82">
        <v>0</v>
      </c>
      <c r="K70" s="82">
        <v>0</v>
      </c>
    </row>
    <row r="71" spans="1:11" ht="45" x14ac:dyDescent="0.25">
      <c r="A71" s="179"/>
      <c r="B71" s="181"/>
      <c r="C71" s="85" t="s">
        <v>92</v>
      </c>
      <c r="D71" s="78">
        <f>D456</f>
        <v>10697.1</v>
      </c>
      <c r="E71" s="78">
        <f t="shared" ref="E71:H71" si="18">E456</f>
        <v>10697.1</v>
      </c>
      <c r="F71" s="78">
        <f t="shared" si="18"/>
        <v>10697.1</v>
      </c>
      <c r="G71" s="78">
        <f t="shared" si="18"/>
        <v>10697.1</v>
      </c>
      <c r="H71" s="78">
        <f t="shared" si="18"/>
        <v>10697.1</v>
      </c>
      <c r="I71" s="76">
        <f t="shared" si="17"/>
        <v>100</v>
      </c>
      <c r="J71" s="82">
        <v>0</v>
      </c>
      <c r="K71" s="82">
        <v>0</v>
      </c>
    </row>
    <row r="72" spans="1:11" ht="75" x14ac:dyDescent="0.25">
      <c r="A72" s="179"/>
      <c r="B72" s="181"/>
      <c r="C72" s="86" t="s">
        <v>205</v>
      </c>
      <c r="D72" s="78">
        <v>10697.1</v>
      </c>
      <c r="E72" s="78">
        <v>10697.1</v>
      </c>
      <c r="F72" s="78">
        <v>10697.1</v>
      </c>
      <c r="G72" s="78">
        <v>10697.1</v>
      </c>
      <c r="H72" s="78">
        <v>10697.1</v>
      </c>
      <c r="I72" s="76">
        <f t="shared" si="17"/>
        <v>100</v>
      </c>
      <c r="J72" s="82">
        <v>0</v>
      </c>
      <c r="K72" s="82">
        <v>0</v>
      </c>
    </row>
    <row r="73" spans="1:11" ht="45" x14ac:dyDescent="0.25">
      <c r="A73" s="179"/>
      <c r="B73" s="181"/>
      <c r="C73" s="85" t="s">
        <v>78</v>
      </c>
      <c r="D73" s="78">
        <v>0</v>
      </c>
      <c r="E73" s="78">
        <v>0</v>
      </c>
      <c r="F73" s="78">
        <f>F87+F143+F157+F234+F269+F318+F381+F402+F409</f>
        <v>0</v>
      </c>
      <c r="G73" s="78">
        <v>0</v>
      </c>
      <c r="H73" s="78">
        <v>0</v>
      </c>
      <c r="I73" s="76">
        <v>0</v>
      </c>
      <c r="J73" s="76">
        <v>0</v>
      </c>
      <c r="K73" s="76">
        <v>0</v>
      </c>
    </row>
    <row r="74" spans="1:11" ht="45" x14ac:dyDescent="0.25">
      <c r="A74" s="179"/>
      <c r="B74" s="182"/>
      <c r="C74" s="85" t="s">
        <v>79</v>
      </c>
      <c r="D74" s="78">
        <f>D88+D144+D158+D235+D270+D319+D382+D403+D410</f>
        <v>0</v>
      </c>
      <c r="E74" s="78">
        <f>E88+E144+E158+E235+E270+E319+E382+E403+E410</f>
        <v>0</v>
      </c>
      <c r="F74" s="78">
        <f>F88+F144+F158+F235+F270+F319+F382+F403+F410</f>
        <v>0</v>
      </c>
      <c r="G74" s="78">
        <f>G88+G144+G158+G235+G270+G319+G382+G403+G410</f>
        <v>0</v>
      </c>
      <c r="H74" s="78">
        <f>H88+H144+H158+H235+H270+H319+H382+H403+H410</f>
        <v>0</v>
      </c>
      <c r="I74" s="76">
        <v>0</v>
      </c>
      <c r="J74" s="76">
        <v>0</v>
      </c>
      <c r="K74" s="76">
        <v>0</v>
      </c>
    </row>
    <row r="75" spans="1:11" ht="15" customHeight="1" x14ac:dyDescent="0.25">
      <c r="A75" s="179"/>
      <c r="B75" s="180" t="s">
        <v>215</v>
      </c>
      <c r="C75" s="84" t="s">
        <v>214</v>
      </c>
      <c r="D75" s="75">
        <f>D76+D78+D80+D81</f>
        <v>16513.699999999997</v>
      </c>
      <c r="E75" s="75">
        <f>E76+E78+E80+E81</f>
        <v>16513.699999999997</v>
      </c>
      <c r="F75" s="75">
        <f>F76+F78+F80+F81</f>
        <v>16513.699999999997</v>
      </c>
      <c r="G75" s="75">
        <f>G76+G78+G80+G81</f>
        <v>16513.699999999997</v>
      </c>
      <c r="H75" s="75">
        <f>H76+H78+H80+H81</f>
        <v>16513.699999999997</v>
      </c>
      <c r="I75" s="76">
        <f t="shared" si="17"/>
        <v>100</v>
      </c>
      <c r="J75" s="76">
        <f>G75/E75*100</f>
        <v>100</v>
      </c>
      <c r="K75" s="76">
        <f>G75/F75*100</f>
        <v>100</v>
      </c>
    </row>
    <row r="76" spans="1:11" ht="30" x14ac:dyDescent="0.25">
      <c r="A76" s="179"/>
      <c r="B76" s="181"/>
      <c r="C76" s="85" t="s">
        <v>76</v>
      </c>
      <c r="D76" s="78">
        <f t="shared" ref="D76:H81" si="19">D160+D237+D321+D412</f>
        <v>11952.099999999999</v>
      </c>
      <c r="E76" s="78">
        <f t="shared" si="19"/>
        <v>11952.099999999999</v>
      </c>
      <c r="F76" s="78">
        <f t="shared" si="19"/>
        <v>11952.099999999999</v>
      </c>
      <c r="G76" s="78">
        <f t="shared" si="19"/>
        <v>11952.099999999999</v>
      </c>
      <c r="H76" s="78">
        <f t="shared" si="19"/>
        <v>11952.099999999999</v>
      </c>
      <c r="I76" s="76">
        <f t="shared" si="17"/>
        <v>100</v>
      </c>
      <c r="J76" s="82">
        <f>G76/E76*100</f>
        <v>100</v>
      </c>
      <c r="K76" s="82">
        <f>G76/F76*100</f>
        <v>100</v>
      </c>
    </row>
    <row r="77" spans="1:11" ht="75" x14ac:dyDescent="0.25">
      <c r="A77" s="179"/>
      <c r="B77" s="181"/>
      <c r="C77" s="86" t="s">
        <v>204</v>
      </c>
      <c r="D77" s="78">
        <f t="shared" si="19"/>
        <v>2727.3</v>
      </c>
      <c r="E77" s="78">
        <f t="shared" si="19"/>
        <v>2727.3</v>
      </c>
      <c r="F77" s="78">
        <f t="shared" si="19"/>
        <v>2727.3</v>
      </c>
      <c r="G77" s="78">
        <f t="shared" si="19"/>
        <v>2727.3</v>
      </c>
      <c r="H77" s="78">
        <f t="shared" si="19"/>
        <v>2727.3</v>
      </c>
      <c r="I77" s="76">
        <f t="shared" si="17"/>
        <v>100</v>
      </c>
      <c r="J77" s="82">
        <f>G77/E77*100</f>
        <v>100</v>
      </c>
      <c r="K77" s="82">
        <f>G77/F77*100</f>
        <v>100</v>
      </c>
    </row>
    <row r="78" spans="1:11" ht="45" x14ac:dyDescent="0.25">
      <c r="A78" s="179"/>
      <c r="B78" s="181"/>
      <c r="C78" s="85" t="s">
        <v>92</v>
      </c>
      <c r="D78" s="78">
        <f t="shared" si="19"/>
        <v>4561.6000000000004</v>
      </c>
      <c r="E78" s="78">
        <f t="shared" si="19"/>
        <v>4561.6000000000004</v>
      </c>
      <c r="F78" s="78">
        <f t="shared" si="19"/>
        <v>4561.6000000000004</v>
      </c>
      <c r="G78" s="78">
        <f t="shared" si="19"/>
        <v>4561.6000000000004</v>
      </c>
      <c r="H78" s="78">
        <f t="shared" si="19"/>
        <v>4561.6000000000004</v>
      </c>
      <c r="I78" s="76">
        <f t="shared" si="17"/>
        <v>100</v>
      </c>
      <c r="J78" s="82">
        <f>G78/E78*100</f>
        <v>100</v>
      </c>
      <c r="K78" s="82">
        <f>G78/F78*100</f>
        <v>100</v>
      </c>
    </row>
    <row r="79" spans="1:11" ht="75" x14ac:dyDescent="0.25">
      <c r="A79" s="179"/>
      <c r="B79" s="181"/>
      <c r="C79" s="86" t="s">
        <v>205</v>
      </c>
      <c r="D79" s="78">
        <f t="shared" si="19"/>
        <v>4561.6000000000004</v>
      </c>
      <c r="E79" s="78">
        <f t="shared" si="19"/>
        <v>4561.6000000000004</v>
      </c>
      <c r="F79" s="78">
        <f t="shared" si="19"/>
        <v>4561.6000000000004</v>
      </c>
      <c r="G79" s="78">
        <f t="shared" si="19"/>
        <v>4561.6000000000004</v>
      </c>
      <c r="H79" s="78">
        <f t="shared" si="19"/>
        <v>4561.6000000000004</v>
      </c>
      <c r="I79" s="76">
        <f t="shared" si="17"/>
        <v>100</v>
      </c>
      <c r="J79" s="82">
        <f>G79/E79*100</f>
        <v>100</v>
      </c>
      <c r="K79" s="82">
        <f>G79/F79*100</f>
        <v>100</v>
      </c>
    </row>
    <row r="80" spans="1:11" ht="45" x14ac:dyDescent="0.25">
      <c r="A80" s="179"/>
      <c r="B80" s="181"/>
      <c r="C80" s="85" t="s">
        <v>78</v>
      </c>
      <c r="D80" s="78">
        <f t="shared" si="19"/>
        <v>0</v>
      </c>
      <c r="E80" s="78">
        <f t="shared" si="19"/>
        <v>0</v>
      </c>
      <c r="F80" s="78">
        <f t="shared" si="19"/>
        <v>0</v>
      </c>
      <c r="G80" s="78">
        <f t="shared" si="19"/>
        <v>0</v>
      </c>
      <c r="H80" s="78">
        <f t="shared" si="19"/>
        <v>0</v>
      </c>
      <c r="I80" s="76">
        <v>0</v>
      </c>
      <c r="J80" s="82">
        <v>0</v>
      </c>
      <c r="K80" s="82">
        <v>0</v>
      </c>
    </row>
    <row r="81" spans="1:11" ht="45" x14ac:dyDescent="0.25">
      <c r="A81" s="179"/>
      <c r="B81" s="182"/>
      <c r="C81" s="85" t="s">
        <v>79</v>
      </c>
      <c r="D81" s="78">
        <f t="shared" si="19"/>
        <v>0</v>
      </c>
      <c r="E81" s="78">
        <f t="shared" si="19"/>
        <v>0</v>
      </c>
      <c r="F81" s="78">
        <f t="shared" si="19"/>
        <v>0</v>
      </c>
      <c r="G81" s="78">
        <f t="shared" si="19"/>
        <v>0</v>
      </c>
      <c r="H81" s="78">
        <f t="shared" si="19"/>
        <v>0</v>
      </c>
      <c r="I81" s="76">
        <v>0</v>
      </c>
      <c r="J81" s="82">
        <v>0</v>
      </c>
      <c r="K81" s="82">
        <v>0</v>
      </c>
    </row>
    <row r="82" spans="1:11" ht="15" customHeight="1" x14ac:dyDescent="0.25">
      <c r="A82" s="192" t="s">
        <v>216</v>
      </c>
      <c r="B82" s="180" t="s">
        <v>213</v>
      </c>
      <c r="C82" s="84" t="s">
        <v>203</v>
      </c>
      <c r="D82" s="75">
        <f>D83+D85+D87+D88</f>
        <v>4608.7999999999993</v>
      </c>
      <c r="E82" s="75">
        <f>E83+E85+E87+E88</f>
        <v>4608.7999999999993</v>
      </c>
      <c r="F82" s="75">
        <f>F83+F85+F87+F88</f>
        <v>4608.7999999999993</v>
      </c>
      <c r="G82" s="75">
        <f>G83+G85+G87+G88</f>
        <v>4608.7999999999993</v>
      </c>
      <c r="H82" s="75">
        <f>H83+H85+H87+H88</f>
        <v>4608.7999999999993</v>
      </c>
      <c r="I82" s="76">
        <f t="shared" si="17"/>
        <v>100</v>
      </c>
      <c r="J82" s="76">
        <f>G82/E82*100</f>
        <v>100</v>
      </c>
      <c r="K82" s="76">
        <f>G82/F82*100</f>
        <v>100</v>
      </c>
    </row>
    <row r="83" spans="1:11" ht="30" x14ac:dyDescent="0.25">
      <c r="A83" s="193"/>
      <c r="B83" s="181"/>
      <c r="C83" s="85" t="s">
        <v>76</v>
      </c>
      <c r="D83" s="78">
        <f>D97+D104+D111+D118+D125+D90+D132</f>
        <v>4608.7999999999993</v>
      </c>
      <c r="E83" s="78">
        <f t="shared" ref="E83:H83" si="20">E97+E104+E111+E118+E125+E90+E132</f>
        <v>4608.7999999999993</v>
      </c>
      <c r="F83" s="78">
        <f t="shared" si="20"/>
        <v>4608.7999999999993</v>
      </c>
      <c r="G83" s="78">
        <f t="shared" si="20"/>
        <v>4608.7999999999993</v>
      </c>
      <c r="H83" s="78">
        <f t="shared" si="20"/>
        <v>4608.7999999999993</v>
      </c>
      <c r="I83" s="76">
        <f t="shared" si="17"/>
        <v>100</v>
      </c>
      <c r="J83" s="82">
        <f>G83/E83*100</f>
        <v>100</v>
      </c>
      <c r="K83" s="82">
        <f>G83/F83*100</f>
        <v>100</v>
      </c>
    </row>
    <row r="84" spans="1:11" ht="75" x14ac:dyDescent="0.25">
      <c r="A84" s="193"/>
      <c r="B84" s="181"/>
      <c r="C84" s="86" t="s">
        <v>204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6">
        <v>0</v>
      </c>
      <c r="J84" s="82">
        <v>0</v>
      </c>
      <c r="K84" s="82">
        <v>0</v>
      </c>
    </row>
    <row r="85" spans="1:11" ht="45" x14ac:dyDescent="0.25">
      <c r="A85" s="193"/>
      <c r="B85" s="181"/>
      <c r="C85" s="85" t="s">
        <v>92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6">
        <v>0</v>
      </c>
      <c r="J85" s="76">
        <v>0</v>
      </c>
      <c r="K85" s="76">
        <v>0</v>
      </c>
    </row>
    <row r="86" spans="1:11" ht="75" x14ac:dyDescent="0.25">
      <c r="A86" s="193"/>
      <c r="B86" s="181"/>
      <c r="C86" s="86" t="s">
        <v>205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6">
        <v>0</v>
      </c>
      <c r="J86" s="76">
        <v>0</v>
      </c>
      <c r="K86" s="76">
        <v>0</v>
      </c>
    </row>
    <row r="87" spans="1:11" ht="45" x14ac:dyDescent="0.25">
      <c r="A87" s="193"/>
      <c r="B87" s="181"/>
      <c r="C87" s="85" t="s">
        <v>78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6">
        <v>0</v>
      </c>
      <c r="J87" s="76">
        <v>0</v>
      </c>
      <c r="K87" s="76">
        <v>0</v>
      </c>
    </row>
    <row r="88" spans="1:11" ht="45" x14ac:dyDescent="0.25">
      <c r="A88" s="194"/>
      <c r="B88" s="182"/>
      <c r="C88" s="85" t="s">
        <v>79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6">
        <v>0</v>
      </c>
      <c r="J88" s="76">
        <v>0</v>
      </c>
      <c r="K88" s="76">
        <v>0</v>
      </c>
    </row>
    <row r="89" spans="1:11" ht="15" customHeight="1" x14ac:dyDescent="0.25">
      <c r="A89" s="195" t="s">
        <v>217</v>
      </c>
      <c r="B89" s="180" t="s">
        <v>213</v>
      </c>
      <c r="C89" s="84" t="s">
        <v>203</v>
      </c>
      <c r="D89" s="75">
        <f>D90+D92+D94+D95</f>
        <v>303.39999999999998</v>
      </c>
      <c r="E89" s="75">
        <f>E90+E92+E94+E95</f>
        <v>303.39999999999998</v>
      </c>
      <c r="F89" s="75">
        <f>F90+F92+F94+F95</f>
        <v>303.39999999999998</v>
      </c>
      <c r="G89" s="75">
        <f>G90+G92+G94+G95</f>
        <v>303.39999999999998</v>
      </c>
      <c r="H89" s="75">
        <f>H90+H92+H94+H95</f>
        <v>303.39999999999998</v>
      </c>
      <c r="I89" s="76">
        <f t="shared" si="17"/>
        <v>100</v>
      </c>
      <c r="J89" s="76">
        <f>G89/E89*100</f>
        <v>100</v>
      </c>
      <c r="K89" s="76">
        <f>G89/F89*100</f>
        <v>100</v>
      </c>
    </row>
    <row r="90" spans="1:11" ht="30" x14ac:dyDescent="0.25">
      <c r="A90" s="196"/>
      <c r="B90" s="181"/>
      <c r="C90" s="85" t="s">
        <v>76</v>
      </c>
      <c r="D90" s="78">
        <v>303.39999999999998</v>
      </c>
      <c r="E90" s="78">
        <v>303.39999999999998</v>
      </c>
      <c r="F90" s="78">
        <v>303.39999999999998</v>
      </c>
      <c r="G90" s="78">
        <v>303.39999999999998</v>
      </c>
      <c r="H90" s="78">
        <v>303.39999999999998</v>
      </c>
      <c r="I90" s="76">
        <f t="shared" si="17"/>
        <v>100</v>
      </c>
      <c r="J90" s="82">
        <f>G90/E90*100</f>
        <v>100</v>
      </c>
      <c r="K90" s="82">
        <f>G90/F90*100</f>
        <v>100</v>
      </c>
    </row>
    <row r="91" spans="1:11" ht="75" x14ac:dyDescent="0.25">
      <c r="A91" s="196"/>
      <c r="B91" s="181"/>
      <c r="C91" s="86" t="s">
        <v>204</v>
      </c>
      <c r="D91" s="78">
        <v>0</v>
      </c>
      <c r="E91" s="78"/>
      <c r="F91" s="78">
        <v>0</v>
      </c>
      <c r="G91" s="78">
        <v>0</v>
      </c>
      <c r="H91" s="78">
        <v>0</v>
      </c>
      <c r="I91" s="76">
        <v>0</v>
      </c>
      <c r="J91" s="82">
        <v>0</v>
      </c>
      <c r="K91" s="82">
        <v>0</v>
      </c>
    </row>
    <row r="92" spans="1:11" ht="45" x14ac:dyDescent="0.25">
      <c r="A92" s="196"/>
      <c r="B92" s="181"/>
      <c r="C92" s="85" t="s">
        <v>92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6">
        <v>0</v>
      </c>
      <c r="J92" s="78">
        <v>0</v>
      </c>
      <c r="K92" s="78">
        <v>0</v>
      </c>
    </row>
    <row r="93" spans="1:11" ht="75" x14ac:dyDescent="0.25">
      <c r="A93" s="196"/>
      <c r="B93" s="181"/>
      <c r="C93" s="86" t="s">
        <v>205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6">
        <v>0</v>
      </c>
      <c r="J93" s="78">
        <v>0</v>
      </c>
      <c r="K93" s="78">
        <v>0</v>
      </c>
    </row>
    <row r="94" spans="1:11" ht="45" x14ac:dyDescent="0.25">
      <c r="A94" s="196"/>
      <c r="B94" s="181"/>
      <c r="C94" s="85" t="s">
        <v>78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6">
        <v>0</v>
      </c>
      <c r="J94" s="78">
        <v>0</v>
      </c>
      <c r="K94" s="78">
        <v>0</v>
      </c>
    </row>
    <row r="95" spans="1:11" ht="45" x14ac:dyDescent="0.25">
      <c r="A95" s="197"/>
      <c r="B95" s="182"/>
      <c r="C95" s="85" t="s">
        <v>79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6">
        <v>0</v>
      </c>
      <c r="J95" s="78">
        <v>0</v>
      </c>
      <c r="K95" s="78">
        <v>0</v>
      </c>
    </row>
    <row r="96" spans="1:11" ht="15" customHeight="1" x14ac:dyDescent="0.25">
      <c r="A96" s="189" t="s">
        <v>218</v>
      </c>
      <c r="B96" s="180" t="s">
        <v>213</v>
      </c>
      <c r="C96" s="84" t="s">
        <v>203</v>
      </c>
      <c r="D96" s="75">
        <f>D97+D99+D101+D102</f>
        <v>56.7</v>
      </c>
      <c r="E96" s="75">
        <f>E97+E99+E101+E102</f>
        <v>56.7</v>
      </c>
      <c r="F96" s="75">
        <f>F97+F99+F101+F102</f>
        <v>56.7</v>
      </c>
      <c r="G96" s="75">
        <f>G97+G99+G101+G102</f>
        <v>56.7</v>
      </c>
      <c r="H96" s="75">
        <f>H97+H99+H101+H102</f>
        <v>56.7</v>
      </c>
      <c r="I96" s="76">
        <f t="shared" si="17"/>
        <v>100</v>
      </c>
      <c r="J96" s="76">
        <f>G96/E96*100</f>
        <v>100</v>
      </c>
      <c r="K96" s="76">
        <f>G96/F96*100</f>
        <v>100</v>
      </c>
    </row>
    <row r="97" spans="1:11" ht="30" x14ac:dyDescent="0.25">
      <c r="A97" s="190"/>
      <c r="B97" s="181"/>
      <c r="C97" s="85" t="s">
        <v>76</v>
      </c>
      <c r="D97" s="78">
        <v>56.7</v>
      </c>
      <c r="E97" s="78">
        <v>56.7</v>
      </c>
      <c r="F97" s="78">
        <v>56.7</v>
      </c>
      <c r="G97" s="78">
        <v>56.7</v>
      </c>
      <c r="H97" s="78">
        <v>56.7</v>
      </c>
      <c r="I97" s="76">
        <f t="shared" si="17"/>
        <v>100</v>
      </c>
      <c r="J97" s="82">
        <f>G97/E97*100</f>
        <v>100</v>
      </c>
      <c r="K97" s="82">
        <f>G97/F97*100</f>
        <v>100</v>
      </c>
    </row>
    <row r="98" spans="1:11" ht="75" x14ac:dyDescent="0.25">
      <c r="A98" s="190"/>
      <c r="B98" s="181"/>
      <c r="C98" s="86" t="s">
        <v>204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6">
        <v>0</v>
      </c>
      <c r="J98" s="82">
        <v>0</v>
      </c>
      <c r="K98" s="82">
        <v>0</v>
      </c>
    </row>
    <row r="99" spans="1:11" ht="45" x14ac:dyDescent="0.25">
      <c r="A99" s="190"/>
      <c r="B99" s="181"/>
      <c r="C99" s="85" t="s">
        <v>92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6">
        <v>0</v>
      </c>
      <c r="J99" s="78">
        <v>0</v>
      </c>
      <c r="K99" s="78">
        <v>0</v>
      </c>
    </row>
    <row r="100" spans="1:11" ht="75" x14ac:dyDescent="0.25">
      <c r="A100" s="190"/>
      <c r="B100" s="181"/>
      <c r="C100" s="86" t="s">
        <v>205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6">
        <v>0</v>
      </c>
      <c r="J100" s="78">
        <v>0</v>
      </c>
      <c r="K100" s="78">
        <v>0</v>
      </c>
    </row>
    <row r="101" spans="1:11" ht="45" x14ac:dyDescent="0.25">
      <c r="A101" s="190"/>
      <c r="B101" s="181"/>
      <c r="C101" s="85" t="s">
        <v>78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6">
        <v>0</v>
      </c>
      <c r="J101" s="78">
        <v>0</v>
      </c>
      <c r="K101" s="78">
        <v>0</v>
      </c>
    </row>
    <row r="102" spans="1:11" ht="45" x14ac:dyDescent="0.25">
      <c r="A102" s="191"/>
      <c r="B102" s="182"/>
      <c r="C102" s="85" t="s">
        <v>79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6">
        <v>0</v>
      </c>
      <c r="J102" s="78">
        <v>0</v>
      </c>
      <c r="K102" s="78">
        <v>0</v>
      </c>
    </row>
    <row r="103" spans="1:11" ht="15" customHeight="1" x14ac:dyDescent="0.25">
      <c r="A103" s="189" t="s">
        <v>219</v>
      </c>
      <c r="B103" s="180" t="s">
        <v>213</v>
      </c>
      <c r="C103" s="84" t="s">
        <v>203</v>
      </c>
      <c r="D103" s="75">
        <f>D104+D106+D108+D109</f>
        <v>74.7</v>
      </c>
      <c r="E103" s="75">
        <f>E104+E106+E108+E109</f>
        <v>74.7</v>
      </c>
      <c r="F103" s="75">
        <f>F104+F106+F108+F109</f>
        <v>74.7</v>
      </c>
      <c r="G103" s="75">
        <f>G104+G106+G108+G109</f>
        <v>74.7</v>
      </c>
      <c r="H103" s="75">
        <f>H104+H106+H108+H109</f>
        <v>74.7</v>
      </c>
      <c r="I103" s="76">
        <f t="shared" si="17"/>
        <v>100</v>
      </c>
      <c r="J103" s="76">
        <f>G103/E103*100</f>
        <v>100</v>
      </c>
      <c r="K103" s="76">
        <f>G103/F103*100</f>
        <v>100</v>
      </c>
    </row>
    <row r="104" spans="1:11" ht="30" x14ac:dyDescent="0.25">
      <c r="A104" s="190"/>
      <c r="B104" s="181"/>
      <c r="C104" s="85" t="s">
        <v>76</v>
      </c>
      <c r="D104" s="78">
        <v>74.7</v>
      </c>
      <c r="E104" s="78">
        <v>74.7</v>
      </c>
      <c r="F104" s="78">
        <v>74.7</v>
      </c>
      <c r="G104" s="78">
        <v>74.7</v>
      </c>
      <c r="H104" s="78">
        <v>74.7</v>
      </c>
      <c r="I104" s="76">
        <f t="shared" si="17"/>
        <v>100</v>
      </c>
      <c r="J104" s="82">
        <f>G104/E104*100</f>
        <v>100</v>
      </c>
      <c r="K104" s="82">
        <f>G104/F104*100</f>
        <v>100</v>
      </c>
    </row>
    <row r="105" spans="1:11" ht="75" x14ac:dyDescent="0.25">
      <c r="A105" s="190"/>
      <c r="B105" s="181"/>
      <c r="C105" s="86" t="s">
        <v>204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6">
        <v>0</v>
      </c>
      <c r="J105" s="78">
        <v>0</v>
      </c>
      <c r="K105" s="78">
        <v>0</v>
      </c>
    </row>
    <row r="106" spans="1:11" ht="45" x14ac:dyDescent="0.25">
      <c r="A106" s="190"/>
      <c r="B106" s="181"/>
      <c r="C106" s="85" t="s">
        <v>92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6">
        <v>0</v>
      </c>
      <c r="J106" s="78">
        <v>0</v>
      </c>
      <c r="K106" s="78">
        <v>0</v>
      </c>
    </row>
    <row r="107" spans="1:11" ht="75" x14ac:dyDescent="0.25">
      <c r="A107" s="190"/>
      <c r="B107" s="181"/>
      <c r="C107" s="86" t="s">
        <v>205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6">
        <v>0</v>
      </c>
      <c r="J107" s="78">
        <v>0</v>
      </c>
      <c r="K107" s="78">
        <v>0</v>
      </c>
    </row>
    <row r="108" spans="1:11" ht="45" x14ac:dyDescent="0.25">
      <c r="A108" s="190"/>
      <c r="B108" s="181"/>
      <c r="C108" s="85" t="s">
        <v>78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6">
        <v>0</v>
      </c>
      <c r="J108" s="78">
        <v>0</v>
      </c>
      <c r="K108" s="78">
        <v>0</v>
      </c>
    </row>
    <row r="109" spans="1:11" ht="45" x14ac:dyDescent="0.25">
      <c r="A109" s="191"/>
      <c r="B109" s="182"/>
      <c r="C109" s="85" t="s">
        <v>79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  <c r="I109" s="76">
        <v>0</v>
      </c>
      <c r="J109" s="78">
        <v>0</v>
      </c>
      <c r="K109" s="78">
        <v>0</v>
      </c>
    </row>
    <row r="110" spans="1:11" ht="15" customHeight="1" x14ac:dyDescent="0.25">
      <c r="A110" s="189" t="s">
        <v>220</v>
      </c>
      <c r="B110" s="180" t="s">
        <v>213</v>
      </c>
      <c r="C110" s="84" t="s">
        <v>203</v>
      </c>
      <c r="D110" s="75">
        <f>D111+D113+D115+D116</f>
        <v>53.1</v>
      </c>
      <c r="E110" s="75">
        <f>E111+E113+E115+E116</f>
        <v>53.1</v>
      </c>
      <c r="F110" s="75">
        <f>F111+F113+F115+F116</f>
        <v>53.1</v>
      </c>
      <c r="G110" s="75">
        <f>G111+G113+G115+G116</f>
        <v>53.1</v>
      </c>
      <c r="H110" s="75">
        <f>H111+H113+H115+H116</f>
        <v>53.1</v>
      </c>
      <c r="I110" s="76">
        <f t="shared" si="17"/>
        <v>100</v>
      </c>
      <c r="J110" s="76">
        <f>G110/E110*100</f>
        <v>100</v>
      </c>
      <c r="K110" s="76">
        <f>G110/F110*100</f>
        <v>100</v>
      </c>
    </row>
    <row r="111" spans="1:11" ht="30" x14ac:dyDescent="0.25">
      <c r="A111" s="190"/>
      <c r="B111" s="181"/>
      <c r="C111" s="85" t="s">
        <v>76</v>
      </c>
      <c r="D111" s="78">
        <v>53.1</v>
      </c>
      <c r="E111" s="78">
        <v>53.1</v>
      </c>
      <c r="F111" s="78">
        <v>53.1</v>
      </c>
      <c r="G111" s="78">
        <v>53.1</v>
      </c>
      <c r="H111" s="78">
        <v>53.1</v>
      </c>
      <c r="I111" s="76">
        <f t="shared" si="17"/>
        <v>100</v>
      </c>
      <c r="J111" s="82">
        <f>G111/E111*100</f>
        <v>100</v>
      </c>
      <c r="K111" s="82">
        <f>G111/F111*100</f>
        <v>100</v>
      </c>
    </row>
    <row r="112" spans="1:11" ht="75" x14ac:dyDescent="0.25">
      <c r="A112" s="190"/>
      <c r="B112" s="181"/>
      <c r="C112" s="86" t="s">
        <v>204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6">
        <v>0</v>
      </c>
      <c r="J112" s="78">
        <v>0</v>
      </c>
      <c r="K112" s="78">
        <v>0</v>
      </c>
    </row>
    <row r="113" spans="1:11" ht="45" x14ac:dyDescent="0.25">
      <c r="A113" s="190"/>
      <c r="B113" s="181"/>
      <c r="C113" s="85" t="s">
        <v>92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  <c r="I113" s="76">
        <v>0</v>
      </c>
      <c r="J113" s="78">
        <v>0</v>
      </c>
      <c r="K113" s="78">
        <v>0</v>
      </c>
    </row>
    <row r="114" spans="1:11" ht="75" x14ac:dyDescent="0.25">
      <c r="A114" s="190"/>
      <c r="B114" s="181"/>
      <c r="C114" s="86" t="s">
        <v>205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6">
        <v>0</v>
      </c>
      <c r="J114" s="78">
        <v>0</v>
      </c>
      <c r="K114" s="78">
        <v>0</v>
      </c>
    </row>
    <row r="115" spans="1:11" ht="45" x14ac:dyDescent="0.25">
      <c r="A115" s="190"/>
      <c r="B115" s="181"/>
      <c r="C115" s="85" t="s">
        <v>78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6">
        <v>0</v>
      </c>
      <c r="J115" s="78">
        <v>0</v>
      </c>
      <c r="K115" s="78">
        <v>0</v>
      </c>
    </row>
    <row r="116" spans="1:11" ht="45" x14ac:dyDescent="0.25">
      <c r="A116" s="191"/>
      <c r="B116" s="182"/>
      <c r="C116" s="85" t="s">
        <v>79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6">
        <v>0</v>
      </c>
      <c r="J116" s="78">
        <v>0</v>
      </c>
      <c r="K116" s="78">
        <v>0</v>
      </c>
    </row>
    <row r="117" spans="1:11" ht="15" customHeight="1" x14ac:dyDescent="0.25">
      <c r="A117" s="195" t="s">
        <v>221</v>
      </c>
      <c r="B117" s="180" t="s">
        <v>213</v>
      </c>
      <c r="C117" s="84" t="s">
        <v>203</v>
      </c>
      <c r="D117" s="75">
        <f>D118+D120+D122+D123</f>
        <v>105.2</v>
      </c>
      <c r="E117" s="75">
        <f>E118+E120+E122+E123</f>
        <v>105.2</v>
      </c>
      <c r="F117" s="75">
        <f>F118+F120+F122+F123</f>
        <v>105.2</v>
      </c>
      <c r="G117" s="75">
        <f>G118+G120+G122+G123</f>
        <v>105.2</v>
      </c>
      <c r="H117" s="75">
        <f>H118+H120+H122+H123</f>
        <v>105.2</v>
      </c>
      <c r="I117" s="76">
        <f t="shared" si="17"/>
        <v>100</v>
      </c>
      <c r="J117" s="76">
        <f>G117/E117*100</f>
        <v>100</v>
      </c>
      <c r="K117" s="76">
        <f>G117/F117*100</f>
        <v>100</v>
      </c>
    </row>
    <row r="118" spans="1:11" ht="30" x14ac:dyDescent="0.25">
      <c r="A118" s="196"/>
      <c r="B118" s="181"/>
      <c r="C118" s="85" t="s">
        <v>76</v>
      </c>
      <c r="D118" s="78">
        <v>105.2</v>
      </c>
      <c r="E118" s="78">
        <v>105.2</v>
      </c>
      <c r="F118" s="78">
        <v>105.2</v>
      </c>
      <c r="G118" s="78">
        <v>105.2</v>
      </c>
      <c r="H118" s="78">
        <v>105.2</v>
      </c>
      <c r="I118" s="76">
        <f t="shared" si="17"/>
        <v>100</v>
      </c>
      <c r="J118" s="82">
        <f>G118/E118*100</f>
        <v>100</v>
      </c>
      <c r="K118" s="82">
        <f>G118/F118*100</f>
        <v>100</v>
      </c>
    </row>
    <row r="119" spans="1:11" ht="75" x14ac:dyDescent="0.25">
      <c r="A119" s="196"/>
      <c r="B119" s="181"/>
      <c r="C119" s="86" t="s">
        <v>204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6">
        <v>0</v>
      </c>
      <c r="J119" s="78">
        <v>0</v>
      </c>
      <c r="K119" s="78">
        <v>0</v>
      </c>
    </row>
    <row r="120" spans="1:11" ht="45" x14ac:dyDescent="0.25">
      <c r="A120" s="196"/>
      <c r="B120" s="181"/>
      <c r="C120" s="85" t="s">
        <v>92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6">
        <v>0</v>
      </c>
      <c r="J120" s="78">
        <v>0</v>
      </c>
      <c r="K120" s="78">
        <v>0</v>
      </c>
    </row>
    <row r="121" spans="1:11" ht="75" x14ac:dyDescent="0.25">
      <c r="A121" s="196"/>
      <c r="B121" s="181"/>
      <c r="C121" s="86" t="s">
        <v>205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6">
        <v>0</v>
      </c>
      <c r="J121" s="78">
        <v>0</v>
      </c>
      <c r="K121" s="78">
        <v>0</v>
      </c>
    </row>
    <row r="122" spans="1:11" ht="45" x14ac:dyDescent="0.25">
      <c r="A122" s="196"/>
      <c r="B122" s="181"/>
      <c r="C122" s="85" t="s">
        <v>78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6">
        <v>0</v>
      </c>
      <c r="J122" s="78">
        <v>0</v>
      </c>
      <c r="K122" s="78">
        <v>0</v>
      </c>
    </row>
    <row r="123" spans="1:11" ht="45" x14ac:dyDescent="0.25">
      <c r="A123" s="197"/>
      <c r="B123" s="182"/>
      <c r="C123" s="85" t="s">
        <v>79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6">
        <v>0</v>
      </c>
      <c r="J123" s="78">
        <v>0</v>
      </c>
      <c r="K123" s="78">
        <v>0</v>
      </c>
    </row>
    <row r="124" spans="1:11" ht="15" customHeight="1" x14ac:dyDescent="0.25">
      <c r="A124" s="195" t="s">
        <v>222</v>
      </c>
      <c r="B124" s="180" t="s">
        <v>213</v>
      </c>
      <c r="C124" s="84" t="s">
        <v>203</v>
      </c>
      <c r="D124" s="75">
        <f>D125+D127+D129+D130</f>
        <v>0</v>
      </c>
      <c r="E124" s="75">
        <f>E125+E127+E129+E130</f>
        <v>0</v>
      </c>
      <c r="F124" s="75">
        <f>F125+F127+F129+F130</f>
        <v>0</v>
      </c>
      <c r="G124" s="75">
        <f>G125+G127+G129+G130</f>
        <v>0</v>
      </c>
      <c r="H124" s="75">
        <f>H125+H127+H129+H130</f>
        <v>0</v>
      </c>
      <c r="I124" s="76">
        <v>0</v>
      </c>
      <c r="J124" s="76">
        <v>0</v>
      </c>
      <c r="K124" s="76">
        <v>0</v>
      </c>
    </row>
    <row r="125" spans="1:11" ht="30" x14ac:dyDescent="0.25">
      <c r="A125" s="196"/>
      <c r="B125" s="181"/>
      <c r="C125" s="85" t="s">
        <v>76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6">
        <v>0</v>
      </c>
      <c r="J125" s="82">
        <v>0</v>
      </c>
      <c r="K125" s="82">
        <v>0</v>
      </c>
    </row>
    <row r="126" spans="1:11" ht="75" x14ac:dyDescent="0.25">
      <c r="A126" s="196"/>
      <c r="B126" s="181"/>
      <c r="C126" s="86" t="s">
        <v>204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6">
        <v>0</v>
      </c>
      <c r="J126" s="78">
        <v>0</v>
      </c>
      <c r="K126" s="78">
        <v>0</v>
      </c>
    </row>
    <row r="127" spans="1:11" ht="45" x14ac:dyDescent="0.25">
      <c r="A127" s="196"/>
      <c r="B127" s="181"/>
      <c r="C127" s="85" t="s">
        <v>92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6">
        <v>0</v>
      </c>
      <c r="J127" s="78">
        <v>0</v>
      </c>
      <c r="K127" s="78">
        <v>0</v>
      </c>
    </row>
    <row r="128" spans="1:11" ht="75" x14ac:dyDescent="0.25">
      <c r="A128" s="196"/>
      <c r="B128" s="181"/>
      <c r="C128" s="86" t="s">
        <v>205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6">
        <v>0</v>
      </c>
      <c r="J128" s="78">
        <v>0</v>
      </c>
      <c r="K128" s="78">
        <v>0</v>
      </c>
    </row>
    <row r="129" spans="1:11" ht="45" x14ac:dyDescent="0.25">
      <c r="A129" s="196"/>
      <c r="B129" s="181"/>
      <c r="C129" s="85" t="s">
        <v>78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6">
        <v>0</v>
      </c>
      <c r="J129" s="78">
        <v>0</v>
      </c>
      <c r="K129" s="78">
        <v>0</v>
      </c>
    </row>
    <row r="130" spans="1:11" ht="45" x14ac:dyDescent="0.25">
      <c r="A130" s="197"/>
      <c r="B130" s="182"/>
      <c r="C130" s="85" t="s">
        <v>79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6">
        <v>0</v>
      </c>
      <c r="J130" s="78">
        <v>0</v>
      </c>
      <c r="K130" s="78">
        <v>0</v>
      </c>
    </row>
    <row r="131" spans="1:11" ht="15" customHeight="1" x14ac:dyDescent="0.25">
      <c r="A131" s="198" t="s">
        <v>223</v>
      </c>
      <c r="B131" s="180" t="s">
        <v>213</v>
      </c>
      <c r="C131" s="84" t="s">
        <v>203</v>
      </c>
      <c r="D131" s="75">
        <f>D132+D134+D136+D137</f>
        <v>4015.7</v>
      </c>
      <c r="E131" s="75">
        <f>E132+E134+E136+E137</f>
        <v>4015.7</v>
      </c>
      <c r="F131" s="75">
        <f>F132+F134+F136+F137</f>
        <v>4015.7</v>
      </c>
      <c r="G131" s="75">
        <f>G132+G134+G136+G137</f>
        <v>4015.7</v>
      </c>
      <c r="H131" s="75">
        <f>H132+H134+H136+H137</f>
        <v>4015.7</v>
      </c>
      <c r="I131" s="76">
        <f t="shared" ref="I131:I132" si="21">H131/D131*100</f>
        <v>100</v>
      </c>
      <c r="J131" s="76">
        <f>G131/E131*100</f>
        <v>100</v>
      </c>
      <c r="K131" s="76">
        <f>G131/F131*100</f>
        <v>100</v>
      </c>
    </row>
    <row r="132" spans="1:11" ht="30" x14ac:dyDescent="0.25">
      <c r="A132" s="199"/>
      <c r="B132" s="181"/>
      <c r="C132" s="85" t="s">
        <v>76</v>
      </c>
      <c r="D132" s="78">
        <v>4015.7</v>
      </c>
      <c r="E132" s="78">
        <v>4015.7</v>
      </c>
      <c r="F132" s="78">
        <v>4015.7</v>
      </c>
      <c r="G132" s="78">
        <v>4015.7</v>
      </c>
      <c r="H132" s="78">
        <v>4015.7</v>
      </c>
      <c r="I132" s="76">
        <f t="shared" si="21"/>
        <v>100</v>
      </c>
      <c r="J132" s="82">
        <f>G132/E132*100</f>
        <v>100</v>
      </c>
      <c r="K132" s="82">
        <f>G132/F132*100</f>
        <v>100</v>
      </c>
    </row>
    <row r="133" spans="1:11" ht="75" x14ac:dyDescent="0.25">
      <c r="A133" s="199"/>
      <c r="B133" s="181"/>
      <c r="C133" s="86" t="s">
        <v>204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6">
        <v>0</v>
      </c>
      <c r="J133" s="78">
        <v>0</v>
      </c>
      <c r="K133" s="78">
        <v>0</v>
      </c>
    </row>
    <row r="134" spans="1:11" ht="45" x14ac:dyDescent="0.25">
      <c r="A134" s="199"/>
      <c r="B134" s="181"/>
      <c r="C134" s="85" t="s">
        <v>92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6">
        <v>0</v>
      </c>
      <c r="J134" s="78">
        <v>0</v>
      </c>
      <c r="K134" s="78">
        <v>0</v>
      </c>
    </row>
    <row r="135" spans="1:11" ht="75" x14ac:dyDescent="0.25">
      <c r="A135" s="199"/>
      <c r="B135" s="181"/>
      <c r="C135" s="86" t="s">
        <v>205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6">
        <v>0</v>
      </c>
      <c r="J135" s="78">
        <v>0</v>
      </c>
      <c r="K135" s="78">
        <v>0</v>
      </c>
    </row>
    <row r="136" spans="1:11" ht="45" x14ac:dyDescent="0.25">
      <c r="A136" s="199"/>
      <c r="B136" s="181"/>
      <c r="C136" s="85" t="s">
        <v>78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6">
        <v>0</v>
      </c>
      <c r="J136" s="78">
        <v>0</v>
      </c>
      <c r="K136" s="78">
        <v>0</v>
      </c>
    </row>
    <row r="137" spans="1:11" ht="45" x14ac:dyDescent="0.25">
      <c r="A137" s="200"/>
      <c r="B137" s="182"/>
      <c r="C137" s="85" t="s">
        <v>79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6">
        <v>0</v>
      </c>
      <c r="J137" s="78">
        <v>0</v>
      </c>
      <c r="K137" s="78">
        <v>0</v>
      </c>
    </row>
    <row r="138" spans="1:11" ht="15" customHeight="1" x14ac:dyDescent="0.25">
      <c r="A138" s="192" t="s">
        <v>224</v>
      </c>
      <c r="B138" s="180" t="s">
        <v>213</v>
      </c>
      <c r="C138" s="84" t="s">
        <v>203</v>
      </c>
      <c r="D138" s="75">
        <f>D139+D141+D143+D144</f>
        <v>2125.8000000000002</v>
      </c>
      <c r="E138" s="75">
        <f>E139+E141+E143+E144</f>
        <v>2125.8000000000002</v>
      </c>
      <c r="F138" s="75">
        <f>F139+F141+F143+F144</f>
        <v>2125.8000000000002</v>
      </c>
      <c r="G138" s="75">
        <f>G139+G141+G143+G144</f>
        <v>2125.8200000000002</v>
      </c>
      <c r="H138" s="75">
        <f>H139+H141+H143+H144</f>
        <v>2125.8200000000002</v>
      </c>
      <c r="I138" s="76">
        <f t="shared" si="17"/>
        <v>100.00094082227866</v>
      </c>
      <c r="J138" s="76">
        <f>G138/E138*100</f>
        <v>100.00094082227866</v>
      </c>
      <c r="K138" s="76">
        <f>G138/F138*100</f>
        <v>100.00094082227866</v>
      </c>
    </row>
    <row r="139" spans="1:11" ht="30" x14ac:dyDescent="0.25">
      <c r="A139" s="193"/>
      <c r="B139" s="181"/>
      <c r="C139" s="85" t="s">
        <v>76</v>
      </c>
      <c r="D139" s="78">
        <f>D146</f>
        <v>2125.8000000000002</v>
      </c>
      <c r="E139" s="78">
        <f t="shared" ref="E139:H139" si="22">E146</f>
        <v>2125.8000000000002</v>
      </c>
      <c r="F139" s="78">
        <f t="shared" si="22"/>
        <v>2125.8000000000002</v>
      </c>
      <c r="G139" s="78">
        <f t="shared" si="22"/>
        <v>2125.8200000000002</v>
      </c>
      <c r="H139" s="78">
        <f t="shared" si="22"/>
        <v>2125.8200000000002</v>
      </c>
      <c r="I139" s="76">
        <f t="shared" si="17"/>
        <v>100.00094082227866</v>
      </c>
      <c r="J139" s="82">
        <f>G139/E139*100</f>
        <v>100.00094082227866</v>
      </c>
      <c r="K139" s="82">
        <f>G139/F139*100</f>
        <v>100.00094082227866</v>
      </c>
    </row>
    <row r="140" spans="1:11" ht="75" x14ac:dyDescent="0.25">
      <c r="A140" s="193"/>
      <c r="B140" s="181"/>
      <c r="C140" s="86" t="s">
        <v>204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6">
        <v>0</v>
      </c>
      <c r="J140" s="78">
        <v>0</v>
      </c>
      <c r="K140" s="78">
        <v>0</v>
      </c>
    </row>
    <row r="141" spans="1:11" ht="45" x14ac:dyDescent="0.25">
      <c r="A141" s="193"/>
      <c r="B141" s="181"/>
      <c r="C141" s="85" t="s">
        <v>92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6">
        <v>0</v>
      </c>
      <c r="J141" s="78">
        <v>0</v>
      </c>
      <c r="K141" s="78">
        <v>0</v>
      </c>
    </row>
    <row r="142" spans="1:11" ht="75" x14ac:dyDescent="0.25">
      <c r="A142" s="193"/>
      <c r="B142" s="181"/>
      <c r="C142" s="86" t="s">
        <v>205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6">
        <v>0</v>
      </c>
      <c r="J142" s="78">
        <v>0</v>
      </c>
      <c r="K142" s="78">
        <v>0</v>
      </c>
    </row>
    <row r="143" spans="1:11" ht="45" x14ac:dyDescent="0.25">
      <c r="A143" s="193"/>
      <c r="B143" s="181"/>
      <c r="C143" s="85" t="s">
        <v>78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6">
        <v>0</v>
      </c>
      <c r="J143" s="78">
        <v>0</v>
      </c>
      <c r="K143" s="78">
        <v>0</v>
      </c>
    </row>
    <row r="144" spans="1:11" ht="45" x14ac:dyDescent="0.25">
      <c r="A144" s="194"/>
      <c r="B144" s="182"/>
      <c r="C144" s="85" t="s">
        <v>79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6">
        <v>0</v>
      </c>
      <c r="J144" s="78">
        <v>0</v>
      </c>
      <c r="K144" s="78">
        <v>0</v>
      </c>
    </row>
    <row r="145" spans="1:11" ht="15" customHeight="1" x14ac:dyDescent="0.25">
      <c r="A145" s="207" t="s">
        <v>225</v>
      </c>
      <c r="B145" s="180" t="s">
        <v>226</v>
      </c>
      <c r="C145" s="84" t="s">
        <v>203</v>
      </c>
      <c r="D145" s="75">
        <f>D146+D148+D150+D151</f>
        <v>2125.8000000000002</v>
      </c>
      <c r="E145" s="75">
        <f>E146+E148+E150+E151</f>
        <v>2125.8000000000002</v>
      </c>
      <c r="F145" s="75">
        <f>F146+F148+F150+F151</f>
        <v>2125.8000000000002</v>
      </c>
      <c r="G145" s="75">
        <f>G146+G148+G150+G151</f>
        <v>2125.8200000000002</v>
      </c>
      <c r="H145" s="75">
        <f>H146+H148+H150+H151</f>
        <v>2125.8200000000002</v>
      </c>
      <c r="I145" s="76">
        <f t="shared" ref="I145:I195" si="23">H145/D145*100</f>
        <v>100.00094082227866</v>
      </c>
      <c r="J145" s="76">
        <f>G145/E145*100</f>
        <v>100.00094082227866</v>
      </c>
      <c r="K145" s="76">
        <f>G145/F145*100</f>
        <v>100.00094082227866</v>
      </c>
    </row>
    <row r="146" spans="1:11" ht="30" x14ac:dyDescent="0.25">
      <c r="A146" s="208"/>
      <c r="B146" s="181"/>
      <c r="C146" s="85" t="s">
        <v>76</v>
      </c>
      <c r="D146" s="78">
        <v>2125.8000000000002</v>
      </c>
      <c r="E146" s="78">
        <v>2125.8000000000002</v>
      </c>
      <c r="F146" s="78">
        <v>2125.8000000000002</v>
      </c>
      <c r="G146" s="78">
        <v>2125.8200000000002</v>
      </c>
      <c r="H146" s="78">
        <v>2125.8200000000002</v>
      </c>
      <c r="I146" s="76">
        <f t="shared" si="23"/>
        <v>100.00094082227866</v>
      </c>
      <c r="J146" s="82">
        <f>G146/E146*100</f>
        <v>100.00094082227866</v>
      </c>
      <c r="K146" s="82">
        <f>G146/F146*100</f>
        <v>100.00094082227866</v>
      </c>
    </row>
    <row r="147" spans="1:11" ht="75" x14ac:dyDescent="0.25">
      <c r="A147" s="208"/>
      <c r="B147" s="181"/>
      <c r="C147" s="86" t="s">
        <v>204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6">
        <v>0</v>
      </c>
      <c r="J147" s="78">
        <v>0</v>
      </c>
      <c r="K147" s="78">
        <v>0</v>
      </c>
    </row>
    <row r="148" spans="1:11" ht="45" x14ac:dyDescent="0.25">
      <c r="A148" s="208"/>
      <c r="B148" s="181"/>
      <c r="C148" s="85" t="s">
        <v>92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6">
        <v>0</v>
      </c>
      <c r="J148" s="78">
        <v>0</v>
      </c>
      <c r="K148" s="78">
        <v>0</v>
      </c>
    </row>
    <row r="149" spans="1:11" ht="75" x14ac:dyDescent="0.25">
      <c r="A149" s="208"/>
      <c r="B149" s="181"/>
      <c r="C149" s="86" t="s">
        <v>205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6">
        <v>0</v>
      </c>
      <c r="J149" s="78">
        <v>0</v>
      </c>
      <c r="K149" s="78">
        <v>0</v>
      </c>
    </row>
    <row r="150" spans="1:11" ht="45" x14ac:dyDescent="0.25">
      <c r="A150" s="208"/>
      <c r="B150" s="181"/>
      <c r="C150" s="85" t="s">
        <v>78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6">
        <v>0</v>
      </c>
      <c r="J150" s="78">
        <v>0</v>
      </c>
      <c r="K150" s="78">
        <v>0</v>
      </c>
    </row>
    <row r="151" spans="1:11" ht="45" x14ac:dyDescent="0.25">
      <c r="A151" s="209"/>
      <c r="B151" s="182"/>
      <c r="C151" s="85" t="s">
        <v>79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6">
        <v>0</v>
      </c>
      <c r="J151" s="78">
        <v>0</v>
      </c>
      <c r="K151" s="78">
        <v>0</v>
      </c>
    </row>
    <row r="152" spans="1:11" s="88" customFormat="1" ht="15" customHeight="1" x14ac:dyDescent="0.25">
      <c r="A152" s="210" t="s">
        <v>227</v>
      </c>
      <c r="B152" s="180" t="s">
        <v>206</v>
      </c>
      <c r="C152" s="87" t="s">
        <v>203</v>
      </c>
      <c r="D152" s="75">
        <f>D153+D155+D157+D158</f>
        <v>15886.399999999998</v>
      </c>
      <c r="E152" s="75">
        <f>E153+E155+E157+E158</f>
        <v>15886.399999999998</v>
      </c>
      <c r="F152" s="75">
        <f>F153+F155+F157+F158</f>
        <v>15886.399999999998</v>
      </c>
      <c r="G152" s="75">
        <f>G153+G155+G157+G158</f>
        <v>15886.399999999998</v>
      </c>
      <c r="H152" s="75">
        <f>H153+H155+H157+H158</f>
        <v>15886.399999999998</v>
      </c>
      <c r="I152" s="76">
        <f t="shared" si="23"/>
        <v>100</v>
      </c>
      <c r="J152" s="76">
        <f>G152/E152*100</f>
        <v>100</v>
      </c>
      <c r="K152" s="76">
        <f>G152/F152*100</f>
        <v>100</v>
      </c>
    </row>
    <row r="153" spans="1:11" ht="30" x14ac:dyDescent="0.25">
      <c r="A153" s="211"/>
      <c r="B153" s="181"/>
      <c r="C153" s="85" t="s">
        <v>76</v>
      </c>
      <c r="D153" s="78">
        <f>D167+D181+D195+D216+D209</f>
        <v>15886.399999999998</v>
      </c>
      <c r="E153" s="78">
        <f t="shared" ref="E153:H153" si="24">E167+E181+E195+E216+E209</f>
        <v>15886.399999999998</v>
      </c>
      <c r="F153" s="78">
        <f t="shared" si="24"/>
        <v>15886.399999999998</v>
      </c>
      <c r="G153" s="78">
        <f t="shared" si="24"/>
        <v>15886.399999999998</v>
      </c>
      <c r="H153" s="78">
        <f t="shared" si="24"/>
        <v>15886.399999999998</v>
      </c>
      <c r="I153" s="76">
        <f t="shared" si="23"/>
        <v>100</v>
      </c>
      <c r="J153" s="82">
        <f>G153/E153*100</f>
        <v>100</v>
      </c>
      <c r="K153" s="82">
        <f>G153/F153*100</f>
        <v>100</v>
      </c>
    </row>
    <row r="154" spans="1:11" ht="75" x14ac:dyDescent="0.25">
      <c r="A154" s="211"/>
      <c r="B154" s="181"/>
      <c r="C154" s="86" t="s">
        <v>204</v>
      </c>
      <c r="D154" s="78">
        <f t="shared" ref="D154:H154" si="25">D168+D182+D196</f>
        <v>0</v>
      </c>
      <c r="E154" s="78">
        <f t="shared" si="25"/>
        <v>0</v>
      </c>
      <c r="F154" s="78">
        <f t="shared" si="25"/>
        <v>0</v>
      </c>
      <c r="G154" s="78">
        <f t="shared" si="25"/>
        <v>0</v>
      </c>
      <c r="H154" s="78">
        <f t="shared" si="25"/>
        <v>0</v>
      </c>
      <c r="I154" s="76">
        <v>0</v>
      </c>
      <c r="J154" s="78">
        <v>0</v>
      </c>
      <c r="K154" s="78">
        <v>0</v>
      </c>
    </row>
    <row r="155" spans="1:11" ht="45" x14ac:dyDescent="0.25">
      <c r="A155" s="211"/>
      <c r="B155" s="181"/>
      <c r="C155" s="85" t="s">
        <v>92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6">
        <v>0</v>
      </c>
      <c r="J155" s="78">
        <v>0</v>
      </c>
      <c r="K155" s="78">
        <v>0</v>
      </c>
    </row>
    <row r="156" spans="1:11" ht="75" x14ac:dyDescent="0.25">
      <c r="A156" s="211"/>
      <c r="B156" s="181"/>
      <c r="C156" s="86" t="s">
        <v>205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6">
        <v>0</v>
      </c>
      <c r="J156" s="78">
        <v>0</v>
      </c>
      <c r="K156" s="78">
        <v>0</v>
      </c>
    </row>
    <row r="157" spans="1:11" ht="45" x14ac:dyDescent="0.25">
      <c r="A157" s="211"/>
      <c r="B157" s="181"/>
      <c r="C157" s="85" t="s">
        <v>78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6">
        <v>0</v>
      </c>
      <c r="J157" s="78">
        <v>0</v>
      </c>
      <c r="K157" s="78">
        <v>0</v>
      </c>
    </row>
    <row r="158" spans="1:11" ht="45" x14ac:dyDescent="0.25">
      <c r="A158" s="211"/>
      <c r="B158" s="182"/>
      <c r="C158" s="85" t="s">
        <v>79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6">
        <v>0</v>
      </c>
      <c r="J158" s="78">
        <v>0</v>
      </c>
      <c r="K158" s="78">
        <v>0</v>
      </c>
    </row>
    <row r="159" spans="1:11" ht="15" customHeight="1" x14ac:dyDescent="0.25">
      <c r="A159" s="211"/>
      <c r="B159" s="180" t="s">
        <v>83</v>
      </c>
      <c r="C159" s="84" t="s">
        <v>203</v>
      </c>
      <c r="D159" s="75">
        <f>D160+D162+D164+D165</f>
        <v>5013.3</v>
      </c>
      <c r="E159" s="75">
        <f>E160+E162+E164+E165</f>
        <v>5013.3</v>
      </c>
      <c r="F159" s="75">
        <f>F160+F162+F164+F165</f>
        <v>5013.3</v>
      </c>
      <c r="G159" s="75">
        <f>G160+G162+G164+G165</f>
        <v>5013.3</v>
      </c>
      <c r="H159" s="75">
        <f>H160+H162+H164+H165</f>
        <v>5013.3</v>
      </c>
      <c r="I159" s="76">
        <f t="shared" si="23"/>
        <v>100</v>
      </c>
      <c r="J159" s="76">
        <f>G159/E159*100</f>
        <v>100</v>
      </c>
      <c r="K159" s="76">
        <f>G159/F159*100</f>
        <v>100</v>
      </c>
    </row>
    <row r="160" spans="1:11" ht="30" x14ac:dyDescent="0.25">
      <c r="A160" s="211"/>
      <c r="B160" s="181"/>
      <c r="C160" s="85" t="s">
        <v>76</v>
      </c>
      <c r="D160" s="78">
        <f t="shared" ref="D160:H161" si="26">D174+D188</f>
        <v>5013.3</v>
      </c>
      <c r="E160" s="78">
        <f t="shared" si="26"/>
        <v>5013.3</v>
      </c>
      <c r="F160" s="78">
        <f t="shared" si="26"/>
        <v>5013.3</v>
      </c>
      <c r="G160" s="78">
        <f t="shared" si="26"/>
        <v>5013.3</v>
      </c>
      <c r="H160" s="78">
        <f t="shared" si="26"/>
        <v>5013.3</v>
      </c>
      <c r="I160" s="76">
        <f t="shared" si="23"/>
        <v>100</v>
      </c>
      <c r="J160" s="82">
        <f>G160/E160*100</f>
        <v>100</v>
      </c>
      <c r="K160" s="82">
        <f>G160/F160*100</f>
        <v>100</v>
      </c>
    </row>
    <row r="161" spans="1:11" ht="75" x14ac:dyDescent="0.25">
      <c r="A161" s="211"/>
      <c r="B161" s="181"/>
      <c r="C161" s="86" t="s">
        <v>204</v>
      </c>
      <c r="D161" s="78">
        <f t="shared" si="26"/>
        <v>0</v>
      </c>
      <c r="E161" s="78">
        <f t="shared" si="26"/>
        <v>0</v>
      </c>
      <c r="F161" s="78">
        <f t="shared" si="26"/>
        <v>0</v>
      </c>
      <c r="G161" s="78">
        <f t="shared" si="26"/>
        <v>0</v>
      </c>
      <c r="H161" s="78">
        <f t="shared" si="26"/>
        <v>0</v>
      </c>
      <c r="I161" s="76">
        <v>0</v>
      </c>
      <c r="J161" s="78">
        <v>0</v>
      </c>
      <c r="K161" s="78">
        <v>0</v>
      </c>
    </row>
    <row r="162" spans="1:11" ht="45" x14ac:dyDescent="0.25">
      <c r="A162" s="211"/>
      <c r="B162" s="181"/>
      <c r="C162" s="85" t="s">
        <v>92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6">
        <v>0</v>
      </c>
      <c r="J162" s="78">
        <v>0</v>
      </c>
      <c r="K162" s="78">
        <v>0</v>
      </c>
    </row>
    <row r="163" spans="1:11" ht="75" x14ac:dyDescent="0.25">
      <c r="A163" s="211"/>
      <c r="B163" s="181"/>
      <c r="C163" s="86" t="s">
        <v>205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6">
        <v>0</v>
      </c>
      <c r="J163" s="78">
        <v>0</v>
      </c>
      <c r="K163" s="78">
        <v>0</v>
      </c>
    </row>
    <row r="164" spans="1:11" ht="45" x14ac:dyDescent="0.25">
      <c r="A164" s="211"/>
      <c r="B164" s="181"/>
      <c r="C164" s="85" t="s">
        <v>78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6">
        <v>0</v>
      </c>
      <c r="J164" s="78">
        <v>0</v>
      </c>
      <c r="K164" s="78">
        <v>0</v>
      </c>
    </row>
    <row r="165" spans="1:11" ht="45" x14ac:dyDescent="0.25">
      <c r="A165" s="212"/>
      <c r="B165" s="182"/>
      <c r="C165" s="85" t="s">
        <v>79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6">
        <v>0</v>
      </c>
      <c r="J165" s="78">
        <v>0</v>
      </c>
      <c r="K165" s="78">
        <v>0</v>
      </c>
    </row>
    <row r="166" spans="1:11" ht="15" customHeight="1" x14ac:dyDescent="0.25">
      <c r="A166" s="201" t="s">
        <v>228</v>
      </c>
      <c r="B166" s="180" t="s">
        <v>229</v>
      </c>
      <c r="C166" s="84" t="s">
        <v>203</v>
      </c>
      <c r="D166" s="75">
        <f t="shared" ref="D166:K166" si="27">D167+D169+D171+D172</f>
        <v>0</v>
      </c>
      <c r="E166" s="75">
        <f t="shared" si="27"/>
        <v>0</v>
      </c>
      <c r="F166" s="75">
        <f t="shared" si="27"/>
        <v>0</v>
      </c>
      <c r="G166" s="75">
        <f t="shared" si="27"/>
        <v>0</v>
      </c>
      <c r="H166" s="75">
        <f t="shared" si="27"/>
        <v>0</v>
      </c>
      <c r="I166" s="76">
        <v>0</v>
      </c>
      <c r="J166" s="75">
        <f t="shared" si="27"/>
        <v>0</v>
      </c>
      <c r="K166" s="75">
        <f t="shared" si="27"/>
        <v>0</v>
      </c>
    </row>
    <row r="167" spans="1:11" ht="30" x14ac:dyDescent="0.25">
      <c r="A167" s="202"/>
      <c r="B167" s="181"/>
      <c r="C167" s="85" t="s">
        <v>76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6">
        <v>0</v>
      </c>
      <c r="J167" s="78">
        <v>0</v>
      </c>
      <c r="K167" s="78">
        <v>0</v>
      </c>
    </row>
    <row r="168" spans="1:11" ht="75" x14ac:dyDescent="0.25">
      <c r="A168" s="202"/>
      <c r="B168" s="181"/>
      <c r="C168" s="86" t="s">
        <v>204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6">
        <v>0</v>
      </c>
      <c r="J168" s="78">
        <v>0</v>
      </c>
      <c r="K168" s="78">
        <v>0</v>
      </c>
    </row>
    <row r="169" spans="1:11" ht="45" x14ac:dyDescent="0.25">
      <c r="A169" s="202"/>
      <c r="B169" s="181"/>
      <c r="C169" s="85" t="s">
        <v>92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6">
        <v>0</v>
      </c>
      <c r="J169" s="78">
        <v>0</v>
      </c>
      <c r="K169" s="78">
        <v>0</v>
      </c>
    </row>
    <row r="170" spans="1:11" ht="75" x14ac:dyDescent="0.25">
      <c r="A170" s="202"/>
      <c r="B170" s="181"/>
      <c r="C170" s="86" t="s">
        <v>205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6">
        <v>0</v>
      </c>
      <c r="J170" s="78">
        <v>0</v>
      </c>
      <c r="K170" s="78">
        <v>0</v>
      </c>
    </row>
    <row r="171" spans="1:11" ht="45" x14ac:dyDescent="0.25">
      <c r="A171" s="202"/>
      <c r="B171" s="181"/>
      <c r="C171" s="85" t="s">
        <v>78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6">
        <v>0</v>
      </c>
      <c r="J171" s="78">
        <v>0</v>
      </c>
      <c r="K171" s="78">
        <v>0</v>
      </c>
    </row>
    <row r="172" spans="1:11" ht="45" x14ac:dyDescent="0.25">
      <c r="A172" s="202"/>
      <c r="B172" s="182"/>
      <c r="C172" s="85" t="s">
        <v>79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6">
        <v>0</v>
      </c>
      <c r="J172" s="78">
        <v>0</v>
      </c>
      <c r="K172" s="78">
        <v>0</v>
      </c>
    </row>
    <row r="173" spans="1:11" ht="15" customHeight="1" x14ac:dyDescent="0.25">
      <c r="A173" s="202"/>
      <c r="B173" s="180" t="s">
        <v>83</v>
      </c>
      <c r="C173" s="84" t="s">
        <v>203</v>
      </c>
      <c r="D173" s="75">
        <f>D174+D176+D178+D179</f>
        <v>5013.3</v>
      </c>
      <c r="E173" s="75">
        <f>E174+E176+E178+E179</f>
        <v>5013.3</v>
      </c>
      <c r="F173" s="75">
        <f>F174+F176+F178+F179</f>
        <v>5013.3</v>
      </c>
      <c r="G173" s="75">
        <f>G174+G176+G178+G179</f>
        <v>5013.3</v>
      </c>
      <c r="H173" s="75">
        <f>H174+H176+H178+H179</f>
        <v>5013.3</v>
      </c>
      <c r="I173" s="76">
        <f t="shared" si="23"/>
        <v>100</v>
      </c>
      <c r="J173" s="76">
        <f>G173/E173*100</f>
        <v>100</v>
      </c>
      <c r="K173" s="76">
        <f>G173/F173*100</f>
        <v>100</v>
      </c>
    </row>
    <row r="174" spans="1:11" ht="30" x14ac:dyDescent="0.25">
      <c r="A174" s="202"/>
      <c r="B174" s="181"/>
      <c r="C174" s="85" t="s">
        <v>76</v>
      </c>
      <c r="D174" s="78">
        <v>5013.3</v>
      </c>
      <c r="E174" s="78">
        <v>5013.3</v>
      </c>
      <c r="F174" s="78">
        <v>5013.3</v>
      </c>
      <c r="G174" s="78">
        <v>5013.3</v>
      </c>
      <c r="H174" s="78">
        <v>5013.3</v>
      </c>
      <c r="I174" s="76">
        <f t="shared" si="23"/>
        <v>100</v>
      </c>
      <c r="J174" s="82">
        <f>G174/E174*100</f>
        <v>100</v>
      </c>
      <c r="K174" s="82">
        <f>G174/F174*100</f>
        <v>100</v>
      </c>
    </row>
    <row r="175" spans="1:11" ht="75" x14ac:dyDescent="0.25">
      <c r="A175" s="202"/>
      <c r="B175" s="181"/>
      <c r="C175" s="86" t="s">
        <v>204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6">
        <v>0</v>
      </c>
      <c r="J175" s="78">
        <v>0</v>
      </c>
      <c r="K175" s="78">
        <v>0</v>
      </c>
    </row>
    <row r="176" spans="1:11" ht="45" x14ac:dyDescent="0.25">
      <c r="A176" s="202"/>
      <c r="B176" s="181"/>
      <c r="C176" s="85" t="s">
        <v>92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6">
        <v>0</v>
      </c>
      <c r="J176" s="78">
        <v>0</v>
      </c>
      <c r="K176" s="78">
        <v>0</v>
      </c>
    </row>
    <row r="177" spans="1:11" ht="75" x14ac:dyDescent="0.25">
      <c r="A177" s="202"/>
      <c r="B177" s="181"/>
      <c r="C177" s="86" t="s">
        <v>205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6">
        <v>0</v>
      </c>
      <c r="J177" s="78">
        <v>0</v>
      </c>
      <c r="K177" s="78">
        <v>0</v>
      </c>
    </row>
    <row r="178" spans="1:11" ht="45" x14ac:dyDescent="0.25">
      <c r="A178" s="202"/>
      <c r="B178" s="181"/>
      <c r="C178" s="85" t="s">
        <v>78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6">
        <v>0</v>
      </c>
      <c r="J178" s="78">
        <v>0</v>
      </c>
      <c r="K178" s="78">
        <v>0</v>
      </c>
    </row>
    <row r="179" spans="1:11" ht="45" x14ac:dyDescent="0.25">
      <c r="A179" s="203"/>
      <c r="B179" s="182"/>
      <c r="C179" s="85" t="s">
        <v>79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6">
        <v>0</v>
      </c>
      <c r="J179" s="78">
        <v>0</v>
      </c>
      <c r="K179" s="78">
        <v>0</v>
      </c>
    </row>
    <row r="180" spans="1:11" ht="15" customHeight="1" x14ac:dyDescent="0.25">
      <c r="A180" s="201" t="s">
        <v>230</v>
      </c>
      <c r="B180" s="180" t="s">
        <v>213</v>
      </c>
      <c r="C180" s="85" t="s">
        <v>203</v>
      </c>
      <c r="D180" s="78">
        <f t="shared" ref="D180:K180" si="28">D181+D183+D185+D186</f>
        <v>0</v>
      </c>
      <c r="E180" s="78">
        <f t="shared" si="28"/>
        <v>0</v>
      </c>
      <c r="F180" s="78">
        <f t="shared" si="28"/>
        <v>0</v>
      </c>
      <c r="G180" s="78">
        <f t="shared" si="28"/>
        <v>0</v>
      </c>
      <c r="H180" s="78">
        <f t="shared" si="28"/>
        <v>0</v>
      </c>
      <c r="I180" s="76">
        <v>0</v>
      </c>
      <c r="J180" s="78">
        <f t="shared" si="28"/>
        <v>0</v>
      </c>
      <c r="K180" s="78">
        <f t="shared" si="28"/>
        <v>0</v>
      </c>
    </row>
    <row r="181" spans="1:11" ht="30" x14ac:dyDescent="0.25">
      <c r="A181" s="202"/>
      <c r="B181" s="181"/>
      <c r="C181" s="85" t="s">
        <v>76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6">
        <v>0</v>
      </c>
      <c r="J181" s="78">
        <v>0</v>
      </c>
      <c r="K181" s="78">
        <v>0</v>
      </c>
    </row>
    <row r="182" spans="1:11" ht="75" x14ac:dyDescent="0.25">
      <c r="A182" s="202"/>
      <c r="B182" s="181"/>
      <c r="C182" s="86" t="s">
        <v>204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6">
        <v>0</v>
      </c>
      <c r="J182" s="78">
        <v>0</v>
      </c>
      <c r="K182" s="78">
        <v>0</v>
      </c>
    </row>
    <row r="183" spans="1:11" ht="45" x14ac:dyDescent="0.25">
      <c r="A183" s="202"/>
      <c r="B183" s="181"/>
      <c r="C183" s="85" t="s">
        <v>92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6">
        <v>0</v>
      </c>
      <c r="J183" s="78">
        <v>0</v>
      </c>
      <c r="K183" s="78">
        <v>0</v>
      </c>
    </row>
    <row r="184" spans="1:11" ht="75" x14ac:dyDescent="0.25">
      <c r="A184" s="202"/>
      <c r="B184" s="181"/>
      <c r="C184" s="86" t="s">
        <v>205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6">
        <v>0</v>
      </c>
      <c r="J184" s="78">
        <v>0</v>
      </c>
      <c r="K184" s="78">
        <v>0</v>
      </c>
    </row>
    <row r="185" spans="1:11" ht="45" x14ac:dyDescent="0.25">
      <c r="A185" s="202"/>
      <c r="B185" s="181"/>
      <c r="C185" s="85" t="s">
        <v>78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6">
        <v>0</v>
      </c>
      <c r="J185" s="78">
        <v>0</v>
      </c>
      <c r="K185" s="78">
        <v>0</v>
      </c>
    </row>
    <row r="186" spans="1:11" ht="45" x14ac:dyDescent="0.25">
      <c r="A186" s="202"/>
      <c r="B186" s="182"/>
      <c r="C186" s="85" t="s">
        <v>79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6">
        <v>0</v>
      </c>
      <c r="J186" s="78">
        <v>0</v>
      </c>
      <c r="K186" s="78">
        <v>0</v>
      </c>
    </row>
    <row r="187" spans="1:11" ht="15" customHeight="1" x14ac:dyDescent="0.25">
      <c r="A187" s="202"/>
      <c r="B187" s="180" t="s">
        <v>83</v>
      </c>
      <c r="C187" s="85" t="s">
        <v>203</v>
      </c>
      <c r="D187" s="78">
        <f t="shared" ref="D187:K187" si="29">D188+D190+D192+D193</f>
        <v>0</v>
      </c>
      <c r="E187" s="78">
        <f t="shared" si="29"/>
        <v>0</v>
      </c>
      <c r="F187" s="78">
        <f t="shared" si="29"/>
        <v>0</v>
      </c>
      <c r="G187" s="78">
        <f t="shared" si="29"/>
        <v>0</v>
      </c>
      <c r="H187" s="78">
        <f t="shared" si="29"/>
        <v>0</v>
      </c>
      <c r="I187" s="76">
        <v>0</v>
      </c>
      <c r="J187" s="78">
        <f t="shared" si="29"/>
        <v>0</v>
      </c>
      <c r="K187" s="78">
        <f t="shared" si="29"/>
        <v>0</v>
      </c>
    </row>
    <row r="188" spans="1:11" ht="30" x14ac:dyDescent="0.25">
      <c r="A188" s="202"/>
      <c r="B188" s="181"/>
      <c r="C188" s="85" t="s">
        <v>76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6">
        <v>0</v>
      </c>
      <c r="J188" s="78">
        <v>0</v>
      </c>
      <c r="K188" s="78">
        <v>0</v>
      </c>
    </row>
    <row r="189" spans="1:11" ht="75" x14ac:dyDescent="0.25">
      <c r="A189" s="202"/>
      <c r="B189" s="181"/>
      <c r="C189" s="86" t="s">
        <v>204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6">
        <v>0</v>
      </c>
      <c r="J189" s="78">
        <v>0</v>
      </c>
      <c r="K189" s="78">
        <v>0</v>
      </c>
    </row>
    <row r="190" spans="1:11" ht="45" x14ac:dyDescent="0.25">
      <c r="A190" s="202"/>
      <c r="B190" s="181"/>
      <c r="C190" s="85" t="s">
        <v>92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6">
        <v>0</v>
      </c>
      <c r="J190" s="78">
        <v>0</v>
      </c>
      <c r="K190" s="78">
        <v>0</v>
      </c>
    </row>
    <row r="191" spans="1:11" ht="75" x14ac:dyDescent="0.25">
      <c r="A191" s="202"/>
      <c r="B191" s="181"/>
      <c r="C191" s="86" t="s">
        <v>205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6">
        <v>0</v>
      </c>
      <c r="J191" s="78">
        <v>0</v>
      </c>
      <c r="K191" s="78">
        <v>0</v>
      </c>
    </row>
    <row r="192" spans="1:11" ht="45" x14ac:dyDescent="0.25">
      <c r="A192" s="202"/>
      <c r="B192" s="181"/>
      <c r="C192" s="85" t="s">
        <v>78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6">
        <v>0</v>
      </c>
      <c r="J192" s="78">
        <v>0</v>
      </c>
      <c r="K192" s="78">
        <v>0</v>
      </c>
    </row>
    <row r="193" spans="1:11" ht="45" x14ac:dyDescent="0.25">
      <c r="A193" s="203"/>
      <c r="B193" s="182"/>
      <c r="C193" s="85" t="s">
        <v>79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6">
        <v>0</v>
      </c>
      <c r="J193" s="78">
        <v>0</v>
      </c>
      <c r="K193" s="78">
        <v>0</v>
      </c>
    </row>
    <row r="194" spans="1:11" ht="15" customHeight="1" x14ac:dyDescent="0.25">
      <c r="A194" s="204" t="s">
        <v>231</v>
      </c>
      <c r="B194" s="180" t="s">
        <v>206</v>
      </c>
      <c r="C194" s="84" t="s">
        <v>203</v>
      </c>
      <c r="D194" s="75">
        <f>D195+D197+D199+D200</f>
        <v>12648.3</v>
      </c>
      <c r="E194" s="75">
        <f>E195+E197+E199+E200</f>
        <v>12648.3</v>
      </c>
      <c r="F194" s="75">
        <f>F195+F197+F199+F200</f>
        <v>12648.3</v>
      </c>
      <c r="G194" s="75">
        <f>G195+G197+G199+G200</f>
        <v>12648.3</v>
      </c>
      <c r="H194" s="75">
        <f>H195+H197+H199+H200</f>
        <v>12648.3</v>
      </c>
      <c r="I194" s="76">
        <f t="shared" si="23"/>
        <v>100</v>
      </c>
      <c r="J194" s="76">
        <f>G194/E194*100</f>
        <v>100</v>
      </c>
      <c r="K194" s="76">
        <f>G194/F194*100</f>
        <v>100</v>
      </c>
    </row>
    <row r="195" spans="1:11" ht="30" x14ac:dyDescent="0.25">
      <c r="A195" s="205"/>
      <c r="B195" s="181"/>
      <c r="C195" s="85" t="s">
        <v>76</v>
      </c>
      <c r="D195" s="78">
        <f>15000-2351.7</f>
        <v>12648.3</v>
      </c>
      <c r="E195" s="78">
        <f>15000-2351.7</f>
        <v>12648.3</v>
      </c>
      <c r="F195" s="78">
        <f>15000-2351.7</f>
        <v>12648.3</v>
      </c>
      <c r="G195" s="78">
        <f>15000-2351.7</f>
        <v>12648.3</v>
      </c>
      <c r="H195" s="78">
        <f>15000-2351.7</f>
        <v>12648.3</v>
      </c>
      <c r="I195" s="76">
        <f t="shared" si="23"/>
        <v>100</v>
      </c>
      <c r="J195" s="82">
        <f>G195/E195*100</f>
        <v>100</v>
      </c>
      <c r="K195" s="82">
        <f>G195/F195*100</f>
        <v>100</v>
      </c>
    </row>
    <row r="196" spans="1:11" ht="75" x14ac:dyDescent="0.25">
      <c r="A196" s="205"/>
      <c r="B196" s="181"/>
      <c r="C196" s="86" t="s">
        <v>204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6">
        <v>0</v>
      </c>
      <c r="J196" s="78">
        <v>0</v>
      </c>
      <c r="K196" s="78">
        <v>0</v>
      </c>
    </row>
    <row r="197" spans="1:11" ht="45" x14ac:dyDescent="0.25">
      <c r="A197" s="205"/>
      <c r="B197" s="181"/>
      <c r="C197" s="85" t="s">
        <v>92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6">
        <v>0</v>
      </c>
      <c r="J197" s="78">
        <v>0</v>
      </c>
      <c r="K197" s="78">
        <v>0</v>
      </c>
    </row>
    <row r="198" spans="1:11" ht="75" x14ac:dyDescent="0.25">
      <c r="A198" s="205"/>
      <c r="B198" s="181"/>
      <c r="C198" s="86" t="s">
        <v>205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6">
        <v>0</v>
      </c>
      <c r="J198" s="78">
        <v>0</v>
      </c>
      <c r="K198" s="78">
        <v>0</v>
      </c>
    </row>
    <row r="199" spans="1:11" ht="45" x14ac:dyDescent="0.25">
      <c r="A199" s="205"/>
      <c r="B199" s="181"/>
      <c r="C199" s="85" t="s">
        <v>78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6">
        <v>0</v>
      </c>
      <c r="J199" s="78">
        <v>0</v>
      </c>
      <c r="K199" s="78">
        <v>0</v>
      </c>
    </row>
    <row r="200" spans="1:11" ht="45" x14ac:dyDescent="0.25">
      <c r="A200" s="205"/>
      <c r="B200" s="182"/>
      <c r="C200" s="85" t="s">
        <v>79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6">
        <v>0</v>
      </c>
      <c r="J200" s="78">
        <v>0</v>
      </c>
      <c r="K200" s="78">
        <v>0</v>
      </c>
    </row>
    <row r="201" spans="1:11" ht="15" customHeight="1" x14ac:dyDescent="0.25">
      <c r="A201" s="205"/>
      <c r="B201" s="180" t="s">
        <v>83</v>
      </c>
      <c r="C201" s="85" t="s">
        <v>203</v>
      </c>
      <c r="D201" s="78">
        <f t="shared" ref="D201:K201" si="30">D202+D204+D206+D207</f>
        <v>0</v>
      </c>
      <c r="E201" s="78">
        <f t="shared" si="30"/>
        <v>0</v>
      </c>
      <c r="F201" s="78">
        <f t="shared" si="30"/>
        <v>0</v>
      </c>
      <c r="G201" s="78">
        <f t="shared" si="30"/>
        <v>0</v>
      </c>
      <c r="H201" s="78">
        <f t="shared" si="30"/>
        <v>0</v>
      </c>
      <c r="I201" s="76">
        <v>0</v>
      </c>
      <c r="J201" s="78">
        <f t="shared" si="30"/>
        <v>0</v>
      </c>
      <c r="K201" s="78">
        <f t="shared" si="30"/>
        <v>0</v>
      </c>
    </row>
    <row r="202" spans="1:11" ht="30" x14ac:dyDescent="0.25">
      <c r="A202" s="205"/>
      <c r="B202" s="181"/>
      <c r="C202" s="85" t="s">
        <v>76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6">
        <v>0</v>
      </c>
      <c r="J202" s="78">
        <v>0</v>
      </c>
      <c r="K202" s="78">
        <v>0</v>
      </c>
    </row>
    <row r="203" spans="1:11" ht="75" x14ac:dyDescent="0.25">
      <c r="A203" s="205"/>
      <c r="B203" s="181"/>
      <c r="C203" s="86" t="s">
        <v>204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6">
        <v>0</v>
      </c>
      <c r="J203" s="78">
        <v>0</v>
      </c>
      <c r="K203" s="78">
        <v>0</v>
      </c>
    </row>
    <row r="204" spans="1:11" ht="45" x14ac:dyDescent="0.25">
      <c r="A204" s="205"/>
      <c r="B204" s="181"/>
      <c r="C204" s="85" t="s">
        <v>92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6">
        <v>0</v>
      </c>
      <c r="J204" s="78">
        <v>0</v>
      </c>
      <c r="K204" s="78">
        <v>0</v>
      </c>
    </row>
    <row r="205" spans="1:11" ht="75" x14ac:dyDescent="0.25">
      <c r="A205" s="205"/>
      <c r="B205" s="181"/>
      <c r="C205" s="86" t="s">
        <v>205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6">
        <v>0</v>
      </c>
      <c r="J205" s="78">
        <v>0</v>
      </c>
      <c r="K205" s="78">
        <v>0</v>
      </c>
    </row>
    <row r="206" spans="1:11" ht="45" x14ac:dyDescent="0.25">
      <c r="A206" s="205"/>
      <c r="B206" s="181"/>
      <c r="C206" s="85" t="s">
        <v>78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6">
        <v>0</v>
      </c>
      <c r="J206" s="78">
        <v>0</v>
      </c>
      <c r="K206" s="78">
        <v>0</v>
      </c>
    </row>
    <row r="207" spans="1:11" ht="45" x14ac:dyDescent="0.25">
      <c r="A207" s="206"/>
      <c r="B207" s="182"/>
      <c r="C207" s="85" t="s">
        <v>79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6">
        <v>0</v>
      </c>
      <c r="J207" s="78">
        <v>0</v>
      </c>
      <c r="K207" s="78">
        <v>0</v>
      </c>
    </row>
    <row r="208" spans="1:11" ht="15" customHeight="1" x14ac:dyDescent="0.25">
      <c r="A208" s="213" t="s">
        <v>328</v>
      </c>
      <c r="B208" s="183"/>
      <c r="C208" s="84" t="s">
        <v>203</v>
      </c>
      <c r="D208" s="75">
        <f>D209+D211+D213+D214</f>
        <v>2351.6999999999998</v>
      </c>
      <c r="E208" s="75">
        <f>E209+E211+E213+E214</f>
        <v>2351.6999999999998</v>
      </c>
      <c r="F208" s="75">
        <f>F209+F211+F213+F214</f>
        <v>2351.6999999999998</v>
      </c>
      <c r="G208" s="75">
        <f>G209+G211+G213+G214</f>
        <v>2351.6999999999998</v>
      </c>
      <c r="H208" s="75">
        <f>H209+H211+H213+H214</f>
        <v>2351.6999999999998</v>
      </c>
      <c r="I208" s="76">
        <f t="shared" ref="I208:I209" si="31">H208/D208*100</f>
        <v>100</v>
      </c>
      <c r="J208" s="76">
        <f>G208/E208*100</f>
        <v>100</v>
      </c>
      <c r="K208" s="76">
        <f>G208/F208*100</f>
        <v>100</v>
      </c>
    </row>
    <row r="209" spans="1:11" ht="30" x14ac:dyDescent="0.25">
      <c r="A209" s="214"/>
      <c r="B209" s="184"/>
      <c r="C209" s="85" t="s">
        <v>76</v>
      </c>
      <c r="D209" s="78">
        <v>2351.6999999999998</v>
      </c>
      <c r="E209" s="78">
        <v>2351.6999999999998</v>
      </c>
      <c r="F209" s="78">
        <v>2351.6999999999998</v>
      </c>
      <c r="G209" s="78">
        <v>2351.6999999999998</v>
      </c>
      <c r="H209" s="78">
        <v>2351.6999999999998</v>
      </c>
      <c r="I209" s="76">
        <f t="shared" si="31"/>
        <v>100</v>
      </c>
      <c r="J209" s="82">
        <f>G209/E209*100</f>
        <v>100</v>
      </c>
      <c r="K209" s="82">
        <f>G209/F209*100</f>
        <v>100</v>
      </c>
    </row>
    <row r="210" spans="1:11" ht="75" x14ac:dyDescent="0.25">
      <c r="A210" s="214"/>
      <c r="B210" s="184"/>
      <c r="C210" s="86" t="s">
        <v>204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6">
        <v>0</v>
      </c>
      <c r="J210" s="78">
        <v>0</v>
      </c>
      <c r="K210" s="78">
        <v>0</v>
      </c>
    </row>
    <row r="211" spans="1:11" ht="45" x14ac:dyDescent="0.25">
      <c r="A211" s="214"/>
      <c r="B211" s="184"/>
      <c r="C211" s="85" t="s">
        <v>92</v>
      </c>
      <c r="D211" s="78">
        <v>0</v>
      </c>
      <c r="E211" s="78">
        <v>0</v>
      </c>
      <c r="F211" s="78">
        <v>0</v>
      </c>
      <c r="G211" s="78">
        <v>0</v>
      </c>
      <c r="H211" s="78">
        <v>0</v>
      </c>
      <c r="I211" s="76">
        <v>0</v>
      </c>
      <c r="J211" s="78">
        <v>0</v>
      </c>
      <c r="K211" s="78">
        <v>0</v>
      </c>
    </row>
    <row r="212" spans="1:11" ht="75" x14ac:dyDescent="0.25">
      <c r="A212" s="214"/>
      <c r="B212" s="184"/>
      <c r="C212" s="86" t="s">
        <v>205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6">
        <v>0</v>
      </c>
      <c r="J212" s="78">
        <v>0</v>
      </c>
      <c r="K212" s="78">
        <v>0</v>
      </c>
    </row>
    <row r="213" spans="1:11" ht="45" x14ac:dyDescent="0.25">
      <c r="A213" s="214"/>
      <c r="B213" s="184"/>
      <c r="C213" s="85" t="s">
        <v>78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6">
        <v>0</v>
      </c>
      <c r="J213" s="78">
        <v>0</v>
      </c>
      <c r="K213" s="78">
        <v>0</v>
      </c>
    </row>
    <row r="214" spans="1:11" ht="45" x14ac:dyDescent="0.25">
      <c r="A214" s="215"/>
      <c r="B214" s="185"/>
      <c r="C214" s="85" t="s">
        <v>79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6">
        <v>0</v>
      </c>
      <c r="J214" s="78">
        <v>0</v>
      </c>
      <c r="K214" s="78">
        <v>0</v>
      </c>
    </row>
    <row r="215" spans="1:11" ht="15" customHeight="1" x14ac:dyDescent="0.25">
      <c r="A215" s="213" t="s">
        <v>232</v>
      </c>
      <c r="B215" s="180" t="s">
        <v>206</v>
      </c>
      <c r="C215" s="85" t="s">
        <v>203</v>
      </c>
      <c r="D215" s="78">
        <f t="shared" ref="D215:K215" si="32">D216+D218+D220+D221</f>
        <v>886.4</v>
      </c>
      <c r="E215" s="78">
        <f t="shared" si="32"/>
        <v>886.4</v>
      </c>
      <c r="F215" s="78">
        <f t="shared" si="32"/>
        <v>886.4</v>
      </c>
      <c r="G215" s="78">
        <f t="shared" si="32"/>
        <v>886.4</v>
      </c>
      <c r="H215" s="78">
        <f t="shared" si="32"/>
        <v>886.4</v>
      </c>
      <c r="I215" s="76">
        <f t="shared" ref="I215:I265" si="33">H215/D215*100</f>
        <v>100</v>
      </c>
      <c r="J215" s="78">
        <f t="shared" si="32"/>
        <v>100</v>
      </c>
      <c r="K215" s="78">
        <f t="shared" si="32"/>
        <v>100</v>
      </c>
    </row>
    <row r="216" spans="1:11" ht="30" x14ac:dyDescent="0.25">
      <c r="A216" s="214"/>
      <c r="B216" s="181"/>
      <c r="C216" s="85" t="s">
        <v>76</v>
      </c>
      <c r="D216" s="78">
        <v>886.4</v>
      </c>
      <c r="E216" s="78">
        <v>886.4</v>
      </c>
      <c r="F216" s="78">
        <v>886.4</v>
      </c>
      <c r="G216" s="78">
        <v>886.4</v>
      </c>
      <c r="H216" s="78">
        <v>886.4</v>
      </c>
      <c r="I216" s="76">
        <f t="shared" si="33"/>
        <v>100</v>
      </c>
      <c r="J216" s="82">
        <f>G216/E216*100</f>
        <v>100</v>
      </c>
      <c r="K216" s="82">
        <f>H216/F216*100</f>
        <v>100</v>
      </c>
    </row>
    <row r="217" spans="1:11" ht="75" x14ac:dyDescent="0.25">
      <c r="A217" s="214"/>
      <c r="B217" s="181"/>
      <c r="C217" s="86" t="s">
        <v>204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6">
        <v>0</v>
      </c>
      <c r="J217" s="78">
        <v>0</v>
      </c>
      <c r="K217" s="78">
        <v>0</v>
      </c>
    </row>
    <row r="218" spans="1:11" ht="45" x14ac:dyDescent="0.25">
      <c r="A218" s="214"/>
      <c r="B218" s="181"/>
      <c r="C218" s="85" t="s">
        <v>92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6">
        <v>0</v>
      </c>
      <c r="J218" s="78">
        <v>0</v>
      </c>
      <c r="K218" s="78">
        <v>0</v>
      </c>
    </row>
    <row r="219" spans="1:11" ht="75" x14ac:dyDescent="0.25">
      <c r="A219" s="214"/>
      <c r="B219" s="181"/>
      <c r="C219" s="86" t="s">
        <v>205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6">
        <v>0</v>
      </c>
      <c r="J219" s="78">
        <v>0</v>
      </c>
      <c r="K219" s="78">
        <v>0</v>
      </c>
    </row>
    <row r="220" spans="1:11" ht="45" x14ac:dyDescent="0.25">
      <c r="A220" s="214"/>
      <c r="B220" s="181"/>
      <c r="C220" s="85" t="s">
        <v>78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6">
        <v>0</v>
      </c>
      <c r="J220" s="78">
        <v>0</v>
      </c>
      <c r="K220" s="78">
        <v>0</v>
      </c>
    </row>
    <row r="221" spans="1:11" ht="45" x14ac:dyDescent="0.25">
      <c r="A221" s="214"/>
      <c r="B221" s="182"/>
      <c r="C221" s="85" t="s">
        <v>79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6">
        <v>0</v>
      </c>
      <c r="J221" s="78">
        <v>0</v>
      </c>
      <c r="K221" s="78">
        <v>0</v>
      </c>
    </row>
    <row r="222" spans="1:11" ht="15" customHeight="1" x14ac:dyDescent="0.25">
      <c r="A222" s="214"/>
      <c r="B222" s="180" t="s">
        <v>83</v>
      </c>
      <c r="C222" s="85" t="s">
        <v>203</v>
      </c>
      <c r="D222" s="78">
        <f t="shared" ref="D222:K222" si="34">D223+D225+D227+D228</f>
        <v>0</v>
      </c>
      <c r="E222" s="78">
        <f t="shared" si="34"/>
        <v>0</v>
      </c>
      <c r="F222" s="78">
        <f t="shared" si="34"/>
        <v>0</v>
      </c>
      <c r="G222" s="78">
        <f t="shared" si="34"/>
        <v>0</v>
      </c>
      <c r="H222" s="78">
        <f t="shared" si="34"/>
        <v>0</v>
      </c>
      <c r="I222" s="76">
        <v>0</v>
      </c>
      <c r="J222" s="78">
        <f t="shared" si="34"/>
        <v>0</v>
      </c>
      <c r="K222" s="78">
        <f t="shared" si="34"/>
        <v>0</v>
      </c>
    </row>
    <row r="223" spans="1:11" ht="30" x14ac:dyDescent="0.25">
      <c r="A223" s="214"/>
      <c r="B223" s="181"/>
      <c r="C223" s="85" t="s">
        <v>76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6">
        <v>0</v>
      </c>
      <c r="J223" s="78">
        <v>0</v>
      </c>
      <c r="K223" s="78">
        <v>0</v>
      </c>
    </row>
    <row r="224" spans="1:11" ht="75" x14ac:dyDescent="0.25">
      <c r="A224" s="214"/>
      <c r="B224" s="181"/>
      <c r="C224" s="86" t="s">
        <v>204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6">
        <v>0</v>
      </c>
      <c r="J224" s="78">
        <v>0</v>
      </c>
      <c r="K224" s="78">
        <v>0</v>
      </c>
    </row>
    <row r="225" spans="1:11" ht="45" x14ac:dyDescent="0.25">
      <c r="A225" s="214"/>
      <c r="B225" s="181"/>
      <c r="C225" s="85" t="s">
        <v>92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6">
        <v>0</v>
      </c>
      <c r="J225" s="78">
        <v>0</v>
      </c>
      <c r="K225" s="78">
        <v>0</v>
      </c>
    </row>
    <row r="226" spans="1:11" ht="75" x14ac:dyDescent="0.25">
      <c r="A226" s="214"/>
      <c r="B226" s="181"/>
      <c r="C226" s="86" t="s">
        <v>205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6">
        <v>0</v>
      </c>
      <c r="J226" s="78">
        <v>0</v>
      </c>
      <c r="K226" s="78">
        <v>0</v>
      </c>
    </row>
    <row r="227" spans="1:11" ht="45" x14ac:dyDescent="0.25">
      <c r="A227" s="214"/>
      <c r="B227" s="181"/>
      <c r="C227" s="85" t="s">
        <v>78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6">
        <v>0</v>
      </c>
      <c r="J227" s="78">
        <v>0</v>
      </c>
      <c r="K227" s="78">
        <v>0</v>
      </c>
    </row>
    <row r="228" spans="1:11" ht="45" x14ac:dyDescent="0.25">
      <c r="A228" s="215"/>
      <c r="B228" s="182"/>
      <c r="C228" s="85" t="s">
        <v>79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6">
        <v>0</v>
      </c>
      <c r="J228" s="78">
        <v>0</v>
      </c>
      <c r="K228" s="78">
        <v>0</v>
      </c>
    </row>
    <row r="229" spans="1:11" ht="15" customHeight="1" x14ac:dyDescent="0.25">
      <c r="A229" s="210" t="s">
        <v>233</v>
      </c>
      <c r="B229" s="180" t="s">
        <v>226</v>
      </c>
      <c r="C229" s="84" t="s">
        <v>203</v>
      </c>
      <c r="D229" s="75">
        <f>D230+D232+D234+D235</f>
        <v>0</v>
      </c>
      <c r="E229" s="75">
        <f>E230+E232+E234+E235</f>
        <v>0</v>
      </c>
      <c r="F229" s="75">
        <f>F230+F232+F234+F235</f>
        <v>0</v>
      </c>
      <c r="G229" s="75">
        <f>G230+G232+G234+G235</f>
        <v>0</v>
      </c>
      <c r="H229" s="75">
        <f>H230+H232+H234+H235</f>
        <v>0</v>
      </c>
      <c r="I229" s="76">
        <v>0</v>
      </c>
      <c r="J229" s="76">
        <v>0</v>
      </c>
      <c r="K229" s="76">
        <v>0</v>
      </c>
    </row>
    <row r="230" spans="1:11" ht="30" x14ac:dyDescent="0.25">
      <c r="A230" s="211"/>
      <c r="B230" s="181"/>
      <c r="C230" s="85" t="s">
        <v>76</v>
      </c>
      <c r="D230" s="78">
        <f t="shared" ref="D230:K232" si="35">D244+D251</f>
        <v>0</v>
      </c>
      <c r="E230" s="78">
        <f t="shared" si="35"/>
        <v>0</v>
      </c>
      <c r="F230" s="78">
        <f t="shared" si="35"/>
        <v>0</v>
      </c>
      <c r="G230" s="78">
        <f t="shared" si="35"/>
        <v>0</v>
      </c>
      <c r="H230" s="78">
        <f t="shared" si="35"/>
        <v>0</v>
      </c>
      <c r="I230" s="76">
        <v>0</v>
      </c>
      <c r="J230" s="82">
        <v>0</v>
      </c>
      <c r="K230" s="82">
        <v>0</v>
      </c>
    </row>
    <row r="231" spans="1:11" ht="75" x14ac:dyDescent="0.25">
      <c r="A231" s="211"/>
      <c r="B231" s="181"/>
      <c r="C231" s="86" t="s">
        <v>204</v>
      </c>
      <c r="D231" s="78">
        <f t="shared" si="35"/>
        <v>0</v>
      </c>
      <c r="E231" s="78">
        <f t="shared" si="35"/>
        <v>0</v>
      </c>
      <c r="F231" s="78">
        <f t="shared" si="35"/>
        <v>0</v>
      </c>
      <c r="G231" s="78">
        <v>0</v>
      </c>
      <c r="H231" s="78">
        <f t="shared" si="35"/>
        <v>0</v>
      </c>
      <c r="I231" s="76">
        <v>0</v>
      </c>
      <c r="J231" s="78">
        <v>0</v>
      </c>
      <c r="K231" s="78">
        <f t="shared" si="35"/>
        <v>0</v>
      </c>
    </row>
    <row r="232" spans="1:11" ht="45" x14ac:dyDescent="0.25">
      <c r="A232" s="211"/>
      <c r="B232" s="181"/>
      <c r="C232" s="85" t="s">
        <v>92</v>
      </c>
      <c r="D232" s="78">
        <f t="shared" si="35"/>
        <v>0</v>
      </c>
      <c r="E232" s="78">
        <f t="shared" si="35"/>
        <v>0</v>
      </c>
      <c r="F232" s="78">
        <f t="shared" si="35"/>
        <v>0</v>
      </c>
      <c r="G232" s="78">
        <v>0</v>
      </c>
      <c r="H232" s="78">
        <f t="shared" si="35"/>
        <v>0</v>
      </c>
      <c r="I232" s="76">
        <v>0</v>
      </c>
      <c r="J232" s="78">
        <v>0</v>
      </c>
      <c r="K232" s="78">
        <f t="shared" si="35"/>
        <v>0</v>
      </c>
    </row>
    <row r="233" spans="1:11" ht="75" x14ac:dyDescent="0.25">
      <c r="A233" s="211"/>
      <c r="B233" s="181"/>
      <c r="C233" s="86" t="s">
        <v>205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6">
        <v>0</v>
      </c>
      <c r="J233" s="78">
        <v>0</v>
      </c>
      <c r="K233" s="78">
        <v>0</v>
      </c>
    </row>
    <row r="234" spans="1:11" ht="45" x14ac:dyDescent="0.25">
      <c r="A234" s="211"/>
      <c r="B234" s="181"/>
      <c r="C234" s="85" t="s">
        <v>78</v>
      </c>
      <c r="D234" s="78">
        <f t="shared" ref="D234:K235" si="36">D248+D255</f>
        <v>0</v>
      </c>
      <c r="E234" s="78">
        <f t="shared" si="36"/>
        <v>0</v>
      </c>
      <c r="F234" s="78">
        <f t="shared" si="36"/>
        <v>0</v>
      </c>
      <c r="G234" s="78">
        <v>0</v>
      </c>
      <c r="H234" s="78">
        <f t="shared" si="36"/>
        <v>0</v>
      </c>
      <c r="I234" s="76">
        <v>0</v>
      </c>
      <c r="J234" s="78">
        <v>0</v>
      </c>
      <c r="K234" s="78">
        <f t="shared" si="36"/>
        <v>0</v>
      </c>
    </row>
    <row r="235" spans="1:11" ht="45" x14ac:dyDescent="0.25">
      <c r="A235" s="211"/>
      <c r="B235" s="182"/>
      <c r="C235" s="85" t="s">
        <v>79</v>
      </c>
      <c r="D235" s="78">
        <f t="shared" si="36"/>
        <v>0</v>
      </c>
      <c r="E235" s="78">
        <f t="shared" si="36"/>
        <v>0</v>
      </c>
      <c r="F235" s="78">
        <f t="shared" si="36"/>
        <v>0</v>
      </c>
      <c r="G235" s="78">
        <v>0</v>
      </c>
      <c r="H235" s="78">
        <f t="shared" si="36"/>
        <v>0</v>
      </c>
      <c r="I235" s="76">
        <v>0</v>
      </c>
      <c r="J235" s="78">
        <f t="shared" si="36"/>
        <v>0</v>
      </c>
      <c r="K235" s="78">
        <f t="shared" si="36"/>
        <v>0</v>
      </c>
    </row>
    <row r="236" spans="1:11" ht="15" customHeight="1" x14ac:dyDescent="0.25">
      <c r="A236" s="211"/>
      <c r="B236" s="180" t="s">
        <v>83</v>
      </c>
      <c r="C236" s="85" t="s">
        <v>203</v>
      </c>
      <c r="D236" s="78">
        <f t="shared" ref="D236:K236" si="37">D237+D239+D241+D242</f>
        <v>1181.5</v>
      </c>
      <c r="E236" s="78">
        <f t="shared" si="37"/>
        <v>1181.5</v>
      </c>
      <c r="F236" s="78">
        <f t="shared" si="37"/>
        <v>1181.5</v>
      </c>
      <c r="G236" s="78">
        <f t="shared" si="37"/>
        <v>1181.5</v>
      </c>
      <c r="H236" s="78">
        <f t="shared" si="37"/>
        <v>1181.5</v>
      </c>
      <c r="I236" s="76">
        <f t="shared" si="33"/>
        <v>100</v>
      </c>
      <c r="J236" s="78">
        <f>G236/E236*100</f>
        <v>100</v>
      </c>
      <c r="K236" s="78">
        <f t="shared" si="37"/>
        <v>100</v>
      </c>
    </row>
    <row r="237" spans="1:11" ht="30" x14ac:dyDescent="0.25">
      <c r="A237" s="211"/>
      <c r="B237" s="181"/>
      <c r="C237" s="85" t="s">
        <v>76</v>
      </c>
      <c r="D237" s="78">
        <f t="shared" ref="D237:K238" si="38">D258</f>
        <v>1181.5</v>
      </c>
      <c r="E237" s="78">
        <f t="shared" si="38"/>
        <v>1181.5</v>
      </c>
      <c r="F237" s="78">
        <f t="shared" si="38"/>
        <v>1181.5</v>
      </c>
      <c r="G237" s="78">
        <f t="shared" si="38"/>
        <v>1181.5</v>
      </c>
      <c r="H237" s="78">
        <f t="shared" si="38"/>
        <v>1181.5</v>
      </c>
      <c r="I237" s="76">
        <f t="shared" si="33"/>
        <v>100</v>
      </c>
      <c r="J237" s="78">
        <f>G237/E237*100</f>
        <v>100</v>
      </c>
      <c r="K237" s="78">
        <f>G237/F237*100</f>
        <v>100</v>
      </c>
    </row>
    <row r="238" spans="1:11" ht="75" x14ac:dyDescent="0.25">
      <c r="A238" s="211"/>
      <c r="B238" s="181"/>
      <c r="C238" s="86" t="s">
        <v>204</v>
      </c>
      <c r="D238" s="78">
        <f t="shared" si="38"/>
        <v>0</v>
      </c>
      <c r="E238" s="78">
        <f t="shared" si="38"/>
        <v>0</v>
      </c>
      <c r="F238" s="78">
        <f t="shared" si="38"/>
        <v>0</v>
      </c>
      <c r="G238" s="78">
        <v>0</v>
      </c>
      <c r="H238" s="78">
        <f t="shared" si="38"/>
        <v>0</v>
      </c>
      <c r="I238" s="76">
        <v>0</v>
      </c>
      <c r="J238" s="78">
        <v>0</v>
      </c>
      <c r="K238" s="78">
        <f t="shared" si="38"/>
        <v>0</v>
      </c>
    </row>
    <row r="239" spans="1:11" ht="45" x14ac:dyDescent="0.25">
      <c r="A239" s="211"/>
      <c r="B239" s="181"/>
      <c r="C239" s="85" t="s">
        <v>92</v>
      </c>
      <c r="D239" s="78">
        <f>D253+D260</f>
        <v>0</v>
      </c>
      <c r="E239" s="78">
        <f>E253+E260</f>
        <v>0</v>
      </c>
      <c r="F239" s="78">
        <f>F253+F260</f>
        <v>0</v>
      </c>
      <c r="G239" s="78">
        <v>0</v>
      </c>
      <c r="H239" s="78">
        <f>H253+H260</f>
        <v>0</v>
      </c>
      <c r="I239" s="76">
        <v>0</v>
      </c>
      <c r="J239" s="78">
        <v>0</v>
      </c>
      <c r="K239" s="78">
        <f>K253+K260</f>
        <v>0</v>
      </c>
    </row>
    <row r="240" spans="1:11" ht="75" x14ac:dyDescent="0.25">
      <c r="A240" s="211"/>
      <c r="B240" s="181"/>
      <c r="C240" s="86" t="s">
        <v>205</v>
      </c>
      <c r="D240" s="78">
        <v>0</v>
      </c>
      <c r="E240" s="78">
        <v>0</v>
      </c>
      <c r="F240" s="78">
        <v>0</v>
      </c>
      <c r="G240" s="78">
        <v>0</v>
      </c>
      <c r="H240" s="78">
        <v>0</v>
      </c>
      <c r="I240" s="76">
        <v>0</v>
      </c>
      <c r="J240" s="78">
        <v>0</v>
      </c>
      <c r="K240" s="78">
        <v>0</v>
      </c>
    </row>
    <row r="241" spans="1:11" ht="45" x14ac:dyDescent="0.25">
      <c r="A241" s="211"/>
      <c r="B241" s="181"/>
      <c r="C241" s="85" t="s">
        <v>78</v>
      </c>
      <c r="D241" s="78">
        <f t="shared" ref="D241:K242" si="39">D255+D262</f>
        <v>0</v>
      </c>
      <c r="E241" s="78">
        <f t="shared" si="39"/>
        <v>0</v>
      </c>
      <c r="F241" s="78">
        <f t="shared" si="39"/>
        <v>0</v>
      </c>
      <c r="G241" s="78">
        <v>0</v>
      </c>
      <c r="H241" s="78">
        <f t="shared" si="39"/>
        <v>0</v>
      </c>
      <c r="I241" s="76">
        <v>0</v>
      </c>
      <c r="J241" s="78">
        <v>0</v>
      </c>
      <c r="K241" s="78">
        <f t="shared" si="39"/>
        <v>0</v>
      </c>
    </row>
    <row r="242" spans="1:11" ht="45" x14ac:dyDescent="0.25">
      <c r="A242" s="212"/>
      <c r="B242" s="182"/>
      <c r="C242" s="85" t="s">
        <v>79</v>
      </c>
      <c r="D242" s="78">
        <f t="shared" si="39"/>
        <v>0</v>
      </c>
      <c r="E242" s="78">
        <f t="shared" si="39"/>
        <v>0</v>
      </c>
      <c r="F242" s="78">
        <f t="shared" si="39"/>
        <v>0</v>
      </c>
      <c r="G242" s="78">
        <v>0</v>
      </c>
      <c r="H242" s="78">
        <f t="shared" si="39"/>
        <v>0</v>
      </c>
      <c r="I242" s="76">
        <v>0</v>
      </c>
      <c r="J242" s="78">
        <v>0</v>
      </c>
      <c r="K242" s="78">
        <f t="shared" si="39"/>
        <v>0</v>
      </c>
    </row>
    <row r="243" spans="1:11" ht="15" customHeight="1" x14ac:dyDescent="0.25">
      <c r="A243" s="189" t="s">
        <v>234</v>
      </c>
      <c r="B243" s="180" t="s">
        <v>206</v>
      </c>
      <c r="C243" s="85" t="s">
        <v>203</v>
      </c>
      <c r="D243" s="78">
        <f t="shared" ref="D243:K243" si="40">D244+D246+D248+D249</f>
        <v>0</v>
      </c>
      <c r="E243" s="78">
        <f t="shared" si="40"/>
        <v>0</v>
      </c>
      <c r="F243" s="78">
        <f t="shared" si="40"/>
        <v>0</v>
      </c>
      <c r="G243" s="78">
        <f t="shared" si="40"/>
        <v>0</v>
      </c>
      <c r="H243" s="78">
        <f t="shared" si="40"/>
        <v>0</v>
      </c>
      <c r="I243" s="76">
        <v>0</v>
      </c>
      <c r="J243" s="78">
        <v>0</v>
      </c>
      <c r="K243" s="78">
        <f t="shared" si="40"/>
        <v>0</v>
      </c>
    </row>
    <row r="244" spans="1:11" ht="30" x14ac:dyDescent="0.25">
      <c r="A244" s="190"/>
      <c r="B244" s="181"/>
      <c r="C244" s="85" t="s">
        <v>76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6">
        <v>0</v>
      </c>
      <c r="J244" s="78">
        <v>0</v>
      </c>
      <c r="K244" s="78">
        <v>0</v>
      </c>
    </row>
    <row r="245" spans="1:11" ht="75" x14ac:dyDescent="0.25">
      <c r="A245" s="190"/>
      <c r="B245" s="181"/>
      <c r="C245" s="86" t="s">
        <v>204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6">
        <v>0</v>
      </c>
      <c r="J245" s="78">
        <v>0</v>
      </c>
      <c r="K245" s="78">
        <v>0</v>
      </c>
    </row>
    <row r="246" spans="1:11" ht="45" x14ac:dyDescent="0.25">
      <c r="A246" s="190"/>
      <c r="B246" s="181"/>
      <c r="C246" s="85" t="s">
        <v>92</v>
      </c>
      <c r="D246" s="78">
        <v>0</v>
      </c>
      <c r="E246" s="78">
        <v>0</v>
      </c>
      <c r="F246" s="78">
        <v>0</v>
      </c>
      <c r="G246" s="78">
        <v>0</v>
      </c>
      <c r="H246" s="78">
        <v>0</v>
      </c>
      <c r="I246" s="76">
        <v>0</v>
      </c>
      <c r="J246" s="78">
        <v>0</v>
      </c>
      <c r="K246" s="78">
        <v>0</v>
      </c>
    </row>
    <row r="247" spans="1:11" ht="75" x14ac:dyDescent="0.25">
      <c r="A247" s="190"/>
      <c r="B247" s="181"/>
      <c r="C247" s="86" t="s">
        <v>205</v>
      </c>
      <c r="D247" s="78">
        <v>0</v>
      </c>
      <c r="E247" s="78">
        <v>0</v>
      </c>
      <c r="F247" s="78">
        <v>0</v>
      </c>
      <c r="G247" s="78">
        <v>0</v>
      </c>
      <c r="H247" s="78">
        <v>0</v>
      </c>
      <c r="I247" s="76">
        <v>0</v>
      </c>
      <c r="J247" s="78">
        <v>0</v>
      </c>
      <c r="K247" s="78">
        <v>0</v>
      </c>
    </row>
    <row r="248" spans="1:11" ht="45" x14ac:dyDescent="0.25">
      <c r="A248" s="190"/>
      <c r="B248" s="181"/>
      <c r="C248" s="85" t="s">
        <v>78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6">
        <v>0</v>
      </c>
      <c r="J248" s="78">
        <v>0</v>
      </c>
      <c r="K248" s="78">
        <v>0</v>
      </c>
    </row>
    <row r="249" spans="1:11" ht="45" x14ac:dyDescent="0.25">
      <c r="A249" s="191"/>
      <c r="B249" s="182"/>
      <c r="C249" s="85" t="s">
        <v>79</v>
      </c>
      <c r="D249" s="78">
        <v>0</v>
      </c>
      <c r="E249" s="78">
        <v>0</v>
      </c>
      <c r="F249" s="78">
        <v>0</v>
      </c>
      <c r="G249" s="78">
        <v>0</v>
      </c>
      <c r="H249" s="78">
        <v>0</v>
      </c>
      <c r="I249" s="76">
        <v>0</v>
      </c>
      <c r="J249" s="78">
        <v>0</v>
      </c>
      <c r="K249" s="78">
        <v>0</v>
      </c>
    </row>
    <row r="250" spans="1:11" ht="15" customHeight="1" x14ac:dyDescent="0.25">
      <c r="A250" s="216" t="s">
        <v>235</v>
      </c>
      <c r="B250" s="180" t="s">
        <v>206</v>
      </c>
      <c r="C250" s="84" t="s">
        <v>203</v>
      </c>
      <c r="D250" s="75">
        <f>D251+D253+D255+D256</f>
        <v>0</v>
      </c>
      <c r="E250" s="75">
        <f>E251+E253+E255+E256</f>
        <v>0</v>
      </c>
      <c r="F250" s="75">
        <f>F251+F253+F255+F256</f>
        <v>0</v>
      </c>
      <c r="G250" s="75">
        <f>G251+G253+G255+G256</f>
        <v>0</v>
      </c>
      <c r="H250" s="75">
        <f>H251+H253+H255+H256</f>
        <v>0</v>
      </c>
      <c r="I250" s="76" t="e">
        <f t="shared" si="33"/>
        <v>#DIV/0!</v>
      </c>
      <c r="J250" s="78" t="e">
        <f t="shared" ref="J250:K300" si="41">G250/E250*100</f>
        <v>#DIV/0!</v>
      </c>
      <c r="K250" s="76" t="e">
        <f>G250/F250*100</f>
        <v>#DIV/0!</v>
      </c>
    </row>
    <row r="251" spans="1:11" ht="30" x14ac:dyDescent="0.25">
      <c r="A251" s="217"/>
      <c r="B251" s="181"/>
      <c r="C251" s="85" t="s">
        <v>76</v>
      </c>
      <c r="D251" s="78">
        <v>0</v>
      </c>
      <c r="E251" s="78">
        <v>0</v>
      </c>
      <c r="F251" s="78">
        <v>0</v>
      </c>
      <c r="G251" s="78">
        <v>0</v>
      </c>
      <c r="H251" s="78">
        <v>0</v>
      </c>
      <c r="I251" s="76" t="e">
        <f t="shared" si="33"/>
        <v>#DIV/0!</v>
      </c>
      <c r="J251" s="78" t="e">
        <f t="shared" si="41"/>
        <v>#DIV/0!</v>
      </c>
      <c r="K251" s="82" t="e">
        <f>G251/F251*100</f>
        <v>#DIV/0!</v>
      </c>
    </row>
    <row r="252" spans="1:11" ht="75" x14ac:dyDescent="0.25">
      <c r="A252" s="217"/>
      <c r="B252" s="181"/>
      <c r="C252" s="86" t="s">
        <v>204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6">
        <v>0</v>
      </c>
      <c r="J252" s="78">
        <v>0</v>
      </c>
      <c r="K252" s="78">
        <v>0</v>
      </c>
    </row>
    <row r="253" spans="1:11" ht="45" x14ac:dyDescent="0.25">
      <c r="A253" s="217"/>
      <c r="B253" s="181"/>
      <c r="C253" s="85" t="s">
        <v>92</v>
      </c>
      <c r="D253" s="78">
        <v>0</v>
      </c>
      <c r="E253" s="78">
        <v>0</v>
      </c>
      <c r="F253" s="78">
        <v>0</v>
      </c>
      <c r="G253" s="78">
        <v>0</v>
      </c>
      <c r="H253" s="78">
        <v>0</v>
      </c>
      <c r="I253" s="76">
        <v>0</v>
      </c>
      <c r="J253" s="78">
        <v>0</v>
      </c>
      <c r="K253" s="78">
        <v>0</v>
      </c>
    </row>
    <row r="254" spans="1:11" ht="75" x14ac:dyDescent="0.25">
      <c r="A254" s="217"/>
      <c r="B254" s="181"/>
      <c r="C254" s="86" t="s">
        <v>205</v>
      </c>
      <c r="D254" s="78">
        <v>0</v>
      </c>
      <c r="E254" s="78">
        <v>0</v>
      </c>
      <c r="F254" s="78">
        <v>0</v>
      </c>
      <c r="G254" s="78">
        <v>0</v>
      </c>
      <c r="H254" s="78">
        <v>0</v>
      </c>
      <c r="I254" s="76">
        <v>0</v>
      </c>
      <c r="J254" s="78">
        <v>0</v>
      </c>
      <c r="K254" s="78">
        <v>0</v>
      </c>
    </row>
    <row r="255" spans="1:11" ht="45" x14ac:dyDescent="0.25">
      <c r="A255" s="217"/>
      <c r="B255" s="181"/>
      <c r="C255" s="85" t="s">
        <v>78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6">
        <v>0</v>
      </c>
      <c r="J255" s="78">
        <v>0</v>
      </c>
      <c r="K255" s="78">
        <v>0</v>
      </c>
    </row>
    <row r="256" spans="1:11" ht="45" x14ac:dyDescent="0.25">
      <c r="A256" s="217"/>
      <c r="B256" s="182"/>
      <c r="C256" s="85" t="s">
        <v>79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6">
        <v>0</v>
      </c>
      <c r="J256" s="78">
        <v>0</v>
      </c>
      <c r="K256" s="78">
        <v>0</v>
      </c>
    </row>
    <row r="257" spans="1:11" ht="15" customHeight="1" x14ac:dyDescent="0.25">
      <c r="A257" s="217"/>
      <c r="B257" s="180" t="s">
        <v>83</v>
      </c>
      <c r="C257" s="85" t="s">
        <v>203</v>
      </c>
      <c r="D257" s="78">
        <f t="shared" ref="D257:K257" si="42">D258+D260+D262+D263</f>
        <v>1181.5</v>
      </c>
      <c r="E257" s="78">
        <f t="shared" si="42"/>
        <v>1181.5</v>
      </c>
      <c r="F257" s="78">
        <f t="shared" si="42"/>
        <v>1181.5</v>
      </c>
      <c r="G257" s="78">
        <f t="shared" si="42"/>
        <v>1181.5</v>
      </c>
      <c r="H257" s="78">
        <f t="shared" si="42"/>
        <v>1181.5</v>
      </c>
      <c r="I257" s="76">
        <f t="shared" si="33"/>
        <v>100</v>
      </c>
      <c r="J257" s="78">
        <f t="shared" si="41"/>
        <v>100</v>
      </c>
      <c r="K257" s="78">
        <f t="shared" si="42"/>
        <v>100</v>
      </c>
    </row>
    <row r="258" spans="1:11" ht="30" x14ac:dyDescent="0.25">
      <c r="A258" s="217"/>
      <c r="B258" s="181"/>
      <c r="C258" s="85" t="s">
        <v>76</v>
      </c>
      <c r="D258" s="78">
        <v>1181.5</v>
      </c>
      <c r="E258" s="78">
        <v>1181.5</v>
      </c>
      <c r="F258" s="78">
        <v>1181.5</v>
      </c>
      <c r="G258" s="78">
        <v>1181.5</v>
      </c>
      <c r="H258" s="78">
        <v>1181.5</v>
      </c>
      <c r="I258" s="76">
        <f t="shared" si="33"/>
        <v>100</v>
      </c>
      <c r="J258" s="78">
        <f t="shared" si="41"/>
        <v>100</v>
      </c>
      <c r="K258" s="78">
        <f>G258/F258*100</f>
        <v>100</v>
      </c>
    </row>
    <row r="259" spans="1:11" ht="75" x14ac:dyDescent="0.25">
      <c r="A259" s="217"/>
      <c r="B259" s="181"/>
      <c r="C259" s="86" t="s">
        <v>204</v>
      </c>
      <c r="D259" s="78">
        <v>0</v>
      </c>
      <c r="E259" s="78">
        <v>0</v>
      </c>
      <c r="F259" s="78">
        <v>0</v>
      </c>
      <c r="G259" s="78">
        <v>0</v>
      </c>
      <c r="H259" s="78">
        <v>0</v>
      </c>
      <c r="I259" s="76">
        <v>0</v>
      </c>
      <c r="J259" s="78">
        <v>0</v>
      </c>
      <c r="K259" s="78">
        <v>0</v>
      </c>
    </row>
    <row r="260" spans="1:11" ht="45" x14ac:dyDescent="0.25">
      <c r="A260" s="217"/>
      <c r="B260" s="181"/>
      <c r="C260" s="85" t="s">
        <v>92</v>
      </c>
      <c r="D260" s="78">
        <v>0</v>
      </c>
      <c r="E260" s="78">
        <v>0</v>
      </c>
      <c r="F260" s="78">
        <v>0</v>
      </c>
      <c r="G260" s="78">
        <v>0</v>
      </c>
      <c r="H260" s="78">
        <v>0</v>
      </c>
      <c r="I260" s="76">
        <v>0</v>
      </c>
      <c r="J260" s="78">
        <v>0</v>
      </c>
      <c r="K260" s="78">
        <v>0</v>
      </c>
    </row>
    <row r="261" spans="1:11" ht="75" x14ac:dyDescent="0.25">
      <c r="A261" s="217"/>
      <c r="B261" s="181"/>
      <c r="C261" s="86" t="s">
        <v>205</v>
      </c>
      <c r="D261" s="78">
        <v>0</v>
      </c>
      <c r="E261" s="78">
        <v>0</v>
      </c>
      <c r="F261" s="78">
        <v>0</v>
      </c>
      <c r="G261" s="78">
        <v>0</v>
      </c>
      <c r="H261" s="78">
        <v>0</v>
      </c>
      <c r="I261" s="76">
        <v>0</v>
      </c>
      <c r="J261" s="78">
        <v>0</v>
      </c>
      <c r="K261" s="78">
        <v>0</v>
      </c>
    </row>
    <row r="262" spans="1:11" ht="45" x14ac:dyDescent="0.25">
      <c r="A262" s="217"/>
      <c r="B262" s="181"/>
      <c r="C262" s="85" t="s">
        <v>78</v>
      </c>
      <c r="D262" s="78">
        <v>0</v>
      </c>
      <c r="E262" s="78">
        <v>0</v>
      </c>
      <c r="F262" s="78">
        <v>0</v>
      </c>
      <c r="G262" s="78">
        <v>0</v>
      </c>
      <c r="H262" s="78">
        <v>0</v>
      </c>
      <c r="I262" s="76">
        <v>0</v>
      </c>
      <c r="J262" s="78">
        <v>0</v>
      </c>
      <c r="K262" s="78">
        <v>0</v>
      </c>
    </row>
    <row r="263" spans="1:11" ht="45" x14ac:dyDescent="0.25">
      <c r="A263" s="218"/>
      <c r="B263" s="182"/>
      <c r="C263" s="85" t="s">
        <v>79</v>
      </c>
      <c r="D263" s="78">
        <v>0</v>
      </c>
      <c r="E263" s="78">
        <v>0</v>
      </c>
      <c r="F263" s="78">
        <v>0</v>
      </c>
      <c r="G263" s="78">
        <v>0</v>
      </c>
      <c r="H263" s="78">
        <v>0</v>
      </c>
      <c r="I263" s="76">
        <v>0</v>
      </c>
      <c r="J263" s="78">
        <v>0</v>
      </c>
      <c r="K263" s="78">
        <v>0</v>
      </c>
    </row>
    <row r="264" spans="1:11" ht="15" customHeight="1" x14ac:dyDescent="0.25">
      <c r="A264" s="210" t="s">
        <v>236</v>
      </c>
      <c r="B264" s="180" t="s">
        <v>237</v>
      </c>
      <c r="C264" s="84" t="s">
        <v>203</v>
      </c>
      <c r="D264" s="75">
        <f>D265+D267+D269+D270</f>
        <v>613896.40000000014</v>
      </c>
      <c r="E264" s="75">
        <f>E265+E267+E269+E270</f>
        <v>613896.40000000014</v>
      </c>
      <c r="F264" s="75">
        <f>F265+F267+F269+F270</f>
        <v>613083</v>
      </c>
      <c r="G264" s="75">
        <f>G265+G267+G269+G270</f>
        <v>612291.37000000011</v>
      </c>
      <c r="H264" s="75">
        <f>H265+H267+H269+H270</f>
        <v>612291.37000000011</v>
      </c>
      <c r="I264" s="76">
        <f t="shared" si="33"/>
        <v>99.738550348234639</v>
      </c>
      <c r="J264" s="78">
        <f t="shared" si="41"/>
        <v>99.738550348234639</v>
      </c>
      <c r="K264" s="76">
        <f>G264/F264*100</f>
        <v>99.87087718954858</v>
      </c>
    </row>
    <row r="265" spans="1:11" ht="30" x14ac:dyDescent="0.25">
      <c r="A265" s="211"/>
      <c r="B265" s="181"/>
      <c r="C265" s="85" t="s">
        <v>76</v>
      </c>
      <c r="D265" s="78">
        <f t="shared" ref="D265:H270" si="43">D272+D286+D293+D300+D307</f>
        <v>613896.40000000014</v>
      </c>
      <c r="E265" s="78">
        <f t="shared" si="43"/>
        <v>613896.40000000014</v>
      </c>
      <c r="F265" s="78">
        <f t="shared" si="43"/>
        <v>613083</v>
      </c>
      <c r="G265" s="78">
        <f t="shared" si="43"/>
        <v>612291.37000000011</v>
      </c>
      <c r="H265" s="78">
        <f t="shared" si="43"/>
        <v>612291.37000000011</v>
      </c>
      <c r="I265" s="76">
        <f t="shared" si="33"/>
        <v>99.738550348234639</v>
      </c>
      <c r="J265" s="78">
        <f t="shared" si="41"/>
        <v>99.738550348234639</v>
      </c>
      <c r="K265" s="82">
        <f>G265/F265*100</f>
        <v>99.87087718954858</v>
      </c>
    </row>
    <row r="266" spans="1:11" ht="75" x14ac:dyDescent="0.25">
      <c r="A266" s="211"/>
      <c r="B266" s="181"/>
      <c r="C266" s="86" t="s">
        <v>204</v>
      </c>
      <c r="D266" s="78">
        <f t="shared" si="43"/>
        <v>0</v>
      </c>
      <c r="E266" s="78">
        <f t="shared" si="43"/>
        <v>0</v>
      </c>
      <c r="F266" s="78">
        <f t="shared" si="43"/>
        <v>0</v>
      </c>
      <c r="G266" s="78">
        <v>0</v>
      </c>
      <c r="H266" s="78">
        <v>0</v>
      </c>
      <c r="I266" s="76">
        <v>0</v>
      </c>
      <c r="J266" s="78">
        <v>0</v>
      </c>
      <c r="K266" s="82">
        <v>0</v>
      </c>
    </row>
    <row r="267" spans="1:11" ht="45" x14ac:dyDescent="0.25">
      <c r="A267" s="211"/>
      <c r="B267" s="181"/>
      <c r="C267" s="85" t="s">
        <v>92</v>
      </c>
      <c r="D267" s="78">
        <f t="shared" si="43"/>
        <v>0</v>
      </c>
      <c r="E267" s="78">
        <f t="shared" si="43"/>
        <v>0</v>
      </c>
      <c r="F267" s="78">
        <f t="shared" si="43"/>
        <v>0</v>
      </c>
      <c r="G267" s="78">
        <f t="shared" si="43"/>
        <v>0</v>
      </c>
      <c r="H267" s="78">
        <f t="shared" si="43"/>
        <v>0</v>
      </c>
      <c r="I267" s="76">
        <v>0</v>
      </c>
      <c r="J267" s="78">
        <v>0</v>
      </c>
      <c r="K267" s="82">
        <v>0</v>
      </c>
    </row>
    <row r="268" spans="1:11" ht="75" x14ac:dyDescent="0.25">
      <c r="A268" s="211"/>
      <c r="B268" s="181"/>
      <c r="C268" s="86" t="s">
        <v>205</v>
      </c>
      <c r="D268" s="78">
        <f t="shared" si="43"/>
        <v>0</v>
      </c>
      <c r="E268" s="78">
        <f t="shared" si="43"/>
        <v>0</v>
      </c>
      <c r="F268" s="78">
        <f t="shared" si="43"/>
        <v>0</v>
      </c>
      <c r="G268" s="78">
        <f t="shared" si="43"/>
        <v>0</v>
      </c>
      <c r="H268" s="78">
        <f t="shared" si="43"/>
        <v>0</v>
      </c>
      <c r="I268" s="76">
        <v>0</v>
      </c>
      <c r="J268" s="78">
        <v>0</v>
      </c>
      <c r="K268" s="76">
        <v>0</v>
      </c>
    </row>
    <row r="269" spans="1:11" ht="45" x14ac:dyDescent="0.25">
      <c r="A269" s="211"/>
      <c r="B269" s="181"/>
      <c r="C269" s="85" t="s">
        <v>78</v>
      </c>
      <c r="D269" s="78">
        <f t="shared" si="43"/>
        <v>0</v>
      </c>
      <c r="E269" s="78">
        <f t="shared" si="43"/>
        <v>0</v>
      </c>
      <c r="F269" s="78">
        <f t="shared" si="43"/>
        <v>0</v>
      </c>
      <c r="G269" s="78">
        <f t="shared" si="43"/>
        <v>0</v>
      </c>
      <c r="H269" s="78">
        <f t="shared" si="43"/>
        <v>0</v>
      </c>
      <c r="I269" s="76">
        <v>0</v>
      </c>
      <c r="J269" s="78">
        <v>0</v>
      </c>
      <c r="K269" s="78">
        <v>0</v>
      </c>
    </row>
    <row r="270" spans="1:11" ht="45" x14ac:dyDescent="0.25">
      <c r="A270" s="211"/>
      <c r="B270" s="182"/>
      <c r="C270" s="85" t="s">
        <v>79</v>
      </c>
      <c r="D270" s="78">
        <f t="shared" si="43"/>
        <v>0</v>
      </c>
      <c r="E270" s="78">
        <f t="shared" si="43"/>
        <v>0</v>
      </c>
      <c r="F270" s="78">
        <f t="shared" si="43"/>
        <v>0</v>
      </c>
      <c r="G270" s="78">
        <f t="shared" si="43"/>
        <v>0</v>
      </c>
      <c r="H270" s="78">
        <f t="shared" si="43"/>
        <v>0</v>
      </c>
      <c r="I270" s="76">
        <v>0</v>
      </c>
      <c r="J270" s="78">
        <v>0</v>
      </c>
      <c r="K270" s="78">
        <v>0</v>
      </c>
    </row>
    <row r="271" spans="1:11" s="89" customFormat="1" ht="15" customHeight="1" x14ac:dyDescent="0.25">
      <c r="A271" s="216" t="s">
        <v>238</v>
      </c>
      <c r="B271" s="180" t="s">
        <v>213</v>
      </c>
      <c r="C271" s="84" t="s">
        <v>203</v>
      </c>
      <c r="D271" s="75">
        <f>D272+D274+D276+D277</f>
        <v>25470.9</v>
      </c>
      <c r="E271" s="75">
        <f>E272+E274+E276+E277</f>
        <v>25470.9</v>
      </c>
      <c r="F271" s="75">
        <f>F272+F274+F276+F277</f>
        <v>24658.2</v>
      </c>
      <c r="G271" s="75">
        <f>G272+G274+G276+G277</f>
        <v>24658.16</v>
      </c>
      <c r="H271" s="75">
        <f>H272+H274+H276+H277</f>
        <v>24658.16</v>
      </c>
      <c r="I271" s="76">
        <f t="shared" ref="I271:I272" si="44">H271/D271*100</f>
        <v>96.809142982776422</v>
      </c>
      <c r="J271" s="78">
        <f t="shared" si="41"/>
        <v>96.809142982776422</v>
      </c>
      <c r="K271" s="78">
        <f t="shared" si="41"/>
        <v>99.999837782157655</v>
      </c>
    </row>
    <row r="272" spans="1:11" s="89" customFormat="1" ht="30" x14ac:dyDescent="0.25">
      <c r="A272" s="217"/>
      <c r="B272" s="181"/>
      <c r="C272" s="85" t="s">
        <v>76</v>
      </c>
      <c r="D272" s="78">
        <v>25470.9</v>
      </c>
      <c r="E272" s="78">
        <v>25470.9</v>
      </c>
      <c r="F272" s="78">
        <v>24658.2</v>
      </c>
      <c r="G272" s="78">
        <v>24658.16</v>
      </c>
      <c r="H272" s="78">
        <v>24658.16</v>
      </c>
      <c r="I272" s="76">
        <f t="shared" si="44"/>
        <v>96.809142982776422</v>
      </c>
      <c r="J272" s="78">
        <f t="shared" si="41"/>
        <v>96.809142982776422</v>
      </c>
      <c r="K272" s="78">
        <f t="shared" si="41"/>
        <v>99.999837782157655</v>
      </c>
    </row>
    <row r="273" spans="1:11" s="89" customFormat="1" ht="75" x14ac:dyDescent="0.25">
      <c r="A273" s="217"/>
      <c r="B273" s="181"/>
      <c r="C273" s="86" t="s">
        <v>204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6">
        <v>0</v>
      </c>
      <c r="J273" s="78">
        <v>0</v>
      </c>
      <c r="K273" s="78">
        <v>0</v>
      </c>
    </row>
    <row r="274" spans="1:11" s="89" customFormat="1" ht="45" x14ac:dyDescent="0.25">
      <c r="A274" s="217"/>
      <c r="B274" s="181"/>
      <c r="C274" s="85" t="s">
        <v>92</v>
      </c>
      <c r="D274" s="78">
        <v>0</v>
      </c>
      <c r="E274" s="78">
        <v>0</v>
      </c>
      <c r="F274" s="78">
        <v>0</v>
      </c>
      <c r="G274" s="78">
        <v>0</v>
      </c>
      <c r="H274" s="78">
        <v>0</v>
      </c>
      <c r="I274" s="76">
        <v>0</v>
      </c>
      <c r="J274" s="78">
        <v>0</v>
      </c>
      <c r="K274" s="78">
        <v>0</v>
      </c>
    </row>
    <row r="275" spans="1:11" s="89" customFormat="1" ht="75" x14ac:dyDescent="0.25">
      <c r="A275" s="217"/>
      <c r="B275" s="181"/>
      <c r="C275" s="86" t="s">
        <v>205</v>
      </c>
      <c r="D275" s="78">
        <f>D274</f>
        <v>0</v>
      </c>
      <c r="E275" s="78">
        <f>E274</f>
        <v>0</v>
      </c>
      <c r="F275" s="78">
        <f>F274</f>
        <v>0</v>
      </c>
      <c r="G275" s="78">
        <f>G274</f>
        <v>0</v>
      </c>
      <c r="H275" s="78">
        <f>H274</f>
        <v>0</v>
      </c>
      <c r="I275" s="76">
        <v>0</v>
      </c>
      <c r="J275" s="78">
        <v>0</v>
      </c>
      <c r="K275" s="78">
        <v>0</v>
      </c>
    </row>
    <row r="276" spans="1:11" s="89" customFormat="1" ht="45" x14ac:dyDescent="0.25">
      <c r="A276" s="217"/>
      <c r="B276" s="181"/>
      <c r="C276" s="85" t="s">
        <v>78</v>
      </c>
      <c r="D276" s="78">
        <v>0</v>
      </c>
      <c r="E276" s="78">
        <v>0</v>
      </c>
      <c r="F276" s="78">
        <v>0</v>
      </c>
      <c r="G276" s="78">
        <v>0</v>
      </c>
      <c r="H276" s="78">
        <v>0</v>
      </c>
      <c r="I276" s="76">
        <v>0</v>
      </c>
      <c r="J276" s="78">
        <v>0</v>
      </c>
      <c r="K276" s="78">
        <v>0</v>
      </c>
    </row>
    <row r="277" spans="1:11" s="89" customFormat="1" ht="45" x14ac:dyDescent="0.25">
      <c r="A277" s="217"/>
      <c r="B277" s="182"/>
      <c r="C277" s="85" t="s">
        <v>79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6">
        <v>0</v>
      </c>
      <c r="J277" s="78">
        <v>0</v>
      </c>
      <c r="K277" s="78">
        <v>0</v>
      </c>
    </row>
    <row r="278" spans="1:11" s="89" customFormat="1" ht="15" customHeight="1" x14ac:dyDescent="0.25">
      <c r="A278" s="217"/>
      <c r="B278" s="180" t="s">
        <v>83</v>
      </c>
      <c r="C278" s="85" t="s">
        <v>203</v>
      </c>
      <c r="D278" s="78">
        <f t="shared" ref="D278:K278" si="45">D279+D281+D283+D284</f>
        <v>0</v>
      </c>
      <c r="E278" s="78">
        <f t="shared" si="45"/>
        <v>0</v>
      </c>
      <c r="F278" s="78">
        <f t="shared" si="45"/>
        <v>0</v>
      </c>
      <c r="G278" s="78">
        <f t="shared" si="45"/>
        <v>0</v>
      </c>
      <c r="H278" s="78">
        <f t="shared" si="45"/>
        <v>0</v>
      </c>
      <c r="I278" s="76">
        <v>0</v>
      </c>
      <c r="J278" s="78">
        <v>0</v>
      </c>
      <c r="K278" s="78">
        <f t="shared" si="45"/>
        <v>0</v>
      </c>
    </row>
    <row r="279" spans="1:11" s="89" customFormat="1" ht="30" x14ac:dyDescent="0.25">
      <c r="A279" s="217"/>
      <c r="B279" s="181"/>
      <c r="C279" s="85" t="s">
        <v>76</v>
      </c>
      <c r="D279" s="78">
        <v>0</v>
      </c>
      <c r="E279" s="78">
        <v>0</v>
      </c>
      <c r="F279" s="78">
        <v>0</v>
      </c>
      <c r="G279" s="78">
        <v>0</v>
      </c>
      <c r="H279" s="78">
        <v>0</v>
      </c>
      <c r="I279" s="76">
        <v>0</v>
      </c>
      <c r="J279" s="78">
        <v>0</v>
      </c>
      <c r="K279" s="78">
        <v>0</v>
      </c>
    </row>
    <row r="280" spans="1:11" s="89" customFormat="1" ht="75" x14ac:dyDescent="0.25">
      <c r="A280" s="217"/>
      <c r="B280" s="181"/>
      <c r="C280" s="86" t="s">
        <v>204</v>
      </c>
      <c r="D280" s="78">
        <v>0</v>
      </c>
      <c r="E280" s="78">
        <v>0</v>
      </c>
      <c r="F280" s="78">
        <v>0</v>
      </c>
      <c r="G280" s="78">
        <v>0</v>
      </c>
      <c r="H280" s="78">
        <v>0</v>
      </c>
      <c r="I280" s="76">
        <v>0</v>
      </c>
      <c r="J280" s="78">
        <v>0</v>
      </c>
      <c r="K280" s="78">
        <v>0</v>
      </c>
    </row>
    <row r="281" spans="1:11" s="89" customFormat="1" ht="45" x14ac:dyDescent="0.25">
      <c r="A281" s="217"/>
      <c r="B281" s="181"/>
      <c r="C281" s="85" t="s">
        <v>92</v>
      </c>
      <c r="D281" s="78">
        <v>0</v>
      </c>
      <c r="E281" s="78">
        <v>0</v>
      </c>
      <c r="F281" s="78">
        <v>0</v>
      </c>
      <c r="G281" s="78">
        <v>0</v>
      </c>
      <c r="H281" s="78">
        <v>0</v>
      </c>
      <c r="I281" s="76">
        <v>0</v>
      </c>
      <c r="J281" s="78">
        <v>0</v>
      </c>
      <c r="K281" s="78">
        <v>0</v>
      </c>
    </row>
    <row r="282" spans="1:11" s="89" customFormat="1" ht="75" x14ac:dyDescent="0.25">
      <c r="A282" s="217"/>
      <c r="B282" s="181"/>
      <c r="C282" s="86" t="s">
        <v>205</v>
      </c>
      <c r="D282" s="78">
        <v>0</v>
      </c>
      <c r="E282" s="78">
        <v>0</v>
      </c>
      <c r="F282" s="78">
        <v>0</v>
      </c>
      <c r="G282" s="78">
        <v>0</v>
      </c>
      <c r="H282" s="78">
        <v>0</v>
      </c>
      <c r="I282" s="76">
        <v>0</v>
      </c>
      <c r="J282" s="78">
        <v>0</v>
      </c>
      <c r="K282" s="78">
        <v>0</v>
      </c>
    </row>
    <row r="283" spans="1:11" s="89" customFormat="1" ht="45" x14ac:dyDescent="0.25">
      <c r="A283" s="217"/>
      <c r="B283" s="181"/>
      <c r="C283" s="85" t="s">
        <v>78</v>
      </c>
      <c r="D283" s="78">
        <v>0</v>
      </c>
      <c r="E283" s="78">
        <v>0</v>
      </c>
      <c r="F283" s="78">
        <v>0</v>
      </c>
      <c r="G283" s="78">
        <v>0</v>
      </c>
      <c r="H283" s="78">
        <v>0</v>
      </c>
      <c r="I283" s="76">
        <v>0</v>
      </c>
      <c r="J283" s="78">
        <v>0</v>
      </c>
      <c r="K283" s="78">
        <v>0</v>
      </c>
    </row>
    <row r="284" spans="1:11" s="89" customFormat="1" ht="45" x14ac:dyDescent="0.25">
      <c r="A284" s="218"/>
      <c r="B284" s="182"/>
      <c r="C284" s="85" t="s">
        <v>79</v>
      </c>
      <c r="D284" s="78">
        <v>0</v>
      </c>
      <c r="E284" s="78">
        <v>0</v>
      </c>
      <c r="F284" s="78">
        <v>0</v>
      </c>
      <c r="G284" s="78">
        <v>0</v>
      </c>
      <c r="H284" s="78">
        <v>0</v>
      </c>
      <c r="I284" s="76">
        <v>0</v>
      </c>
      <c r="J284" s="78">
        <v>0</v>
      </c>
      <c r="K284" s="78">
        <v>0</v>
      </c>
    </row>
    <row r="285" spans="1:11" ht="15" customHeight="1" x14ac:dyDescent="0.25">
      <c r="A285" s="189" t="s">
        <v>239</v>
      </c>
      <c r="B285" s="180" t="s">
        <v>240</v>
      </c>
      <c r="C285" s="84" t="s">
        <v>203</v>
      </c>
      <c r="D285" s="75">
        <f>D286+D288+D290+D291</f>
        <v>583871.80000000005</v>
      </c>
      <c r="E285" s="75">
        <f>E286+E288+E290+E291</f>
        <v>583871.80000000005</v>
      </c>
      <c r="F285" s="75">
        <f>F286+F288+F290+F291</f>
        <v>583871.1</v>
      </c>
      <c r="G285" s="75">
        <f>G286+G288+G290+G291</f>
        <v>583079.51</v>
      </c>
      <c r="H285" s="75">
        <f>H286+H288+H290+H291</f>
        <v>583079.51</v>
      </c>
      <c r="I285" s="76">
        <f t="shared" ref="I285:I328" si="46">H285/D285*100</f>
        <v>99.864304116074791</v>
      </c>
      <c r="J285" s="78">
        <f t="shared" si="41"/>
        <v>99.864304116074791</v>
      </c>
      <c r="K285" s="76">
        <f>G285/F285*100</f>
        <v>99.864423842865321</v>
      </c>
    </row>
    <row r="286" spans="1:11" ht="30" x14ac:dyDescent="0.25">
      <c r="A286" s="190"/>
      <c r="B286" s="181"/>
      <c r="C286" s="85" t="s">
        <v>76</v>
      </c>
      <c r="D286" s="78">
        <v>583871.80000000005</v>
      </c>
      <c r="E286" s="78">
        <v>583871.80000000005</v>
      </c>
      <c r="F286" s="78">
        <v>583871.1</v>
      </c>
      <c r="G286" s="78">
        <v>583079.51</v>
      </c>
      <c r="H286" s="78">
        <v>583079.51</v>
      </c>
      <c r="I286" s="76">
        <f t="shared" si="46"/>
        <v>99.864304116074791</v>
      </c>
      <c r="J286" s="78">
        <f t="shared" si="41"/>
        <v>99.864304116074791</v>
      </c>
      <c r="K286" s="82">
        <f>G286/F286*100</f>
        <v>99.864423842865321</v>
      </c>
    </row>
    <row r="287" spans="1:11" ht="75" x14ac:dyDescent="0.25">
      <c r="A287" s="190"/>
      <c r="B287" s="181"/>
      <c r="C287" s="86" t="s">
        <v>204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6">
        <v>0</v>
      </c>
      <c r="J287" s="78">
        <v>0</v>
      </c>
      <c r="K287" s="78">
        <v>0</v>
      </c>
    </row>
    <row r="288" spans="1:11" ht="45" x14ac:dyDescent="0.25">
      <c r="A288" s="190"/>
      <c r="B288" s="181"/>
      <c r="C288" s="85" t="s">
        <v>92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6">
        <v>0</v>
      </c>
      <c r="J288" s="78">
        <v>0</v>
      </c>
      <c r="K288" s="78">
        <v>0</v>
      </c>
    </row>
    <row r="289" spans="1:11" ht="75" x14ac:dyDescent="0.25">
      <c r="A289" s="190"/>
      <c r="B289" s="181"/>
      <c r="C289" s="86" t="s">
        <v>205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6">
        <v>0</v>
      </c>
      <c r="J289" s="78">
        <v>0</v>
      </c>
      <c r="K289" s="78">
        <v>0</v>
      </c>
    </row>
    <row r="290" spans="1:11" ht="45" x14ac:dyDescent="0.25">
      <c r="A290" s="190"/>
      <c r="B290" s="181"/>
      <c r="C290" s="85" t="s">
        <v>78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6">
        <v>0</v>
      </c>
      <c r="J290" s="78">
        <v>0</v>
      </c>
      <c r="K290" s="78">
        <v>0</v>
      </c>
    </row>
    <row r="291" spans="1:11" ht="45" x14ac:dyDescent="0.25">
      <c r="A291" s="191"/>
      <c r="B291" s="182"/>
      <c r="C291" s="85" t="s">
        <v>79</v>
      </c>
      <c r="D291" s="78">
        <v>0</v>
      </c>
      <c r="E291" s="78">
        <v>0</v>
      </c>
      <c r="F291" s="78">
        <v>0</v>
      </c>
      <c r="G291" s="78">
        <v>0</v>
      </c>
      <c r="H291" s="78">
        <v>0</v>
      </c>
      <c r="I291" s="76">
        <v>0</v>
      </c>
      <c r="J291" s="78">
        <v>0</v>
      </c>
      <c r="K291" s="78">
        <v>0</v>
      </c>
    </row>
    <row r="292" spans="1:11" ht="15" customHeight="1" x14ac:dyDescent="0.25">
      <c r="A292" s="189" t="s">
        <v>241</v>
      </c>
      <c r="B292" s="180" t="s">
        <v>206</v>
      </c>
      <c r="C292" s="84" t="s">
        <v>203</v>
      </c>
      <c r="D292" s="75">
        <f>D293+D295+D297+D298</f>
        <v>291.89999999999998</v>
      </c>
      <c r="E292" s="75">
        <f>E293+E295+E297+E298</f>
        <v>291.89999999999998</v>
      </c>
      <c r="F292" s="75">
        <f>F293+F295+F297+F298</f>
        <v>291.89999999999998</v>
      </c>
      <c r="G292" s="75">
        <f>G293+G295+G297+G298</f>
        <v>291.89999999999998</v>
      </c>
      <c r="H292" s="75">
        <f>H293+H295+H297+H298</f>
        <v>291.89999999999998</v>
      </c>
      <c r="I292" s="76">
        <f t="shared" si="46"/>
        <v>100</v>
      </c>
      <c r="J292" s="78">
        <f t="shared" si="41"/>
        <v>100</v>
      </c>
      <c r="K292" s="76">
        <f>G292/F292*100</f>
        <v>100</v>
      </c>
    </row>
    <row r="293" spans="1:11" ht="30" x14ac:dyDescent="0.25">
      <c r="A293" s="190"/>
      <c r="B293" s="181"/>
      <c r="C293" s="85" t="s">
        <v>76</v>
      </c>
      <c r="D293" s="78">
        <v>291.89999999999998</v>
      </c>
      <c r="E293" s="78">
        <v>291.89999999999998</v>
      </c>
      <c r="F293" s="78">
        <v>291.89999999999998</v>
      </c>
      <c r="G293" s="78">
        <v>291.89999999999998</v>
      </c>
      <c r="H293" s="78">
        <v>291.89999999999998</v>
      </c>
      <c r="I293" s="76">
        <f t="shared" si="46"/>
        <v>100</v>
      </c>
      <c r="J293" s="78">
        <f t="shared" si="41"/>
        <v>100</v>
      </c>
      <c r="K293" s="82">
        <f>G293/F293*100</f>
        <v>100</v>
      </c>
    </row>
    <row r="294" spans="1:11" ht="75" x14ac:dyDescent="0.25">
      <c r="A294" s="190"/>
      <c r="B294" s="181"/>
      <c r="C294" s="86" t="s">
        <v>204</v>
      </c>
      <c r="D294" s="78">
        <v>0</v>
      </c>
      <c r="E294" s="78">
        <v>0</v>
      </c>
      <c r="F294" s="78">
        <v>0</v>
      </c>
      <c r="G294" s="78">
        <v>0</v>
      </c>
      <c r="H294" s="78">
        <v>0</v>
      </c>
      <c r="I294" s="76">
        <v>0</v>
      </c>
      <c r="J294" s="78">
        <v>0</v>
      </c>
      <c r="K294" s="78">
        <v>0</v>
      </c>
    </row>
    <row r="295" spans="1:11" ht="45" x14ac:dyDescent="0.25">
      <c r="A295" s="190"/>
      <c r="B295" s="181"/>
      <c r="C295" s="85" t="s">
        <v>92</v>
      </c>
      <c r="D295" s="78">
        <v>0</v>
      </c>
      <c r="E295" s="78">
        <v>0</v>
      </c>
      <c r="F295" s="78">
        <v>0</v>
      </c>
      <c r="G295" s="78">
        <v>0</v>
      </c>
      <c r="H295" s="78">
        <v>0</v>
      </c>
      <c r="I295" s="76">
        <v>0</v>
      </c>
      <c r="J295" s="78">
        <v>0</v>
      </c>
      <c r="K295" s="78">
        <v>0</v>
      </c>
    </row>
    <row r="296" spans="1:11" ht="75" x14ac:dyDescent="0.25">
      <c r="A296" s="190"/>
      <c r="B296" s="181"/>
      <c r="C296" s="86" t="s">
        <v>205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6">
        <v>0</v>
      </c>
      <c r="J296" s="78">
        <v>0</v>
      </c>
      <c r="K296" s="78">
        <v>0</v>
      </c>
    </row>
    <row r="297" spans="1:11" ht="45" x14ac:dyDescent="0.25">
      <c r="A297" s="190"/>
      <c r="B297" s="181"/>
      <c r="C297" s="85" t="s">
        <v>78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6">
        <v>0</v>
      </c>
      <c r="J297" s="78">
        <v>0</v>
      </c>
      <c r="K297" s="78">
        <v>0</v>
      </c>
    </row>
    <row r="298" spans="1:11" ht="45" x14ac:dyDescent="0.25">
      <c r="A298" s="191"/>
      <c r="B298" s="182"/>
      <c r="C298" s="85" t="s">
        <v>79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6">
        <v>0</v>
      </c>
      <c r="J298" s="78">
        <v>0</v>
      </c>
      <c r="K298" s="78">
        <v>0</v>
      </c>
    </row>
    <row r="299" spans="1:11" ht="15" customHeight="1" x14ac:dyDescent="0.25">
      <c r="A299" s="189" t="s">
        <v>242</v>
      </c>
      <c r="B299" s="180" t="s">
        <v>206</v>
      </c>
      <c r="C299" s="84" t="s">
        <v>203</v>
      </c>
      <c r="D299" s="75">
        <f>D300+D302+D304+D305</f>
        <v>2761.8</v>
      </c>
      <c r="E299" s="75">
        <f>E300+E302+E304+E305</f>
        <v>2761.8</v>
      </c>
      <c r="F299" s="75">
        <f>F300+F302+F304+F305</f>
        <v>2761.8</v>
      </c>
      <c r="G299" s="75">
        <f>G300+G302+G304+G305</f>
        <v>2761.8</v>
      </c>
      <c r="H299" s="75">
        <f>H300+H302+H304+H305</f>
        <v>2761.8</v>
      </c>
      <c r="I299" s="76">
        <f t="shared" si="46"/>
        <v>100</v>
      </c>
      <c r="J299" s="78">
        <f t="shared" si="41"/>
        <v>100</v>
      </c>
      <c r="K299" s="76">
        <f>G299/F299*100</f>
        <v>100</v>
      </c>
    </row>
    <row r="300" spans="1:11" ht="30" x14ac:dyDescent="0.25">
      <c r="A300" s="190"/>
      <c r="B300" s="181"/>
      <c r="C300" s="85" t="s">
        <v>76</v>
      </c>
      <c r="D300" s="78">
        <v>2761.8</v>
      </c>
      <c r="E300" s="78">
        <v>2761.8</v>
      </c>
      <c r="F300" s="78">
        <v>2761.8</v>
      </c>
      <c r="G300" s="78">
        <v>2761.8</v>
      </c>
      <c r="H300" s="78">
        <v>2761.8</v>
      </c>
      <c r="I300" s="76">
        <f t="shared" si="46"/>
        <v>100</v>
      </c>
      <c r="J300" s="78">
        <f t="shared" si="41"/>
        <v>100</v>
      </c>
      <c r="K300" s="82">
        <f>G300/F300*100</f>
        <v>100</v>
      </c>
    </row>
    <row r="301" spans="1:11" ht="75" x14ac:dyDescent="0.25">
      <c r="A301" s="190"/>
      <c r="B301" s="181"/>
      <c r="C301" s="86" t="s">
        <v>204</v>
      </c>
      <c r="D301" s="78">
        <v>0</v>
      </c>
      <c r="E301" s="78">
        <v>0</v>
      </c>
      <c r="F301" s="78">
        <v>0</v>
      </c>
      <c r="G301" s="78">
        <v>0</v>
      </c>
      <c r="H301" s="78">
        <v>0</v>
      </c>
      <c r="I301" s="76">
        <v>0</v>
      </c>
      <c r="J301" s="78">
        <v>0</v>
      </c>
      <c r="K301" s="78">
        <v>0</v>
      </c>
    </row>
    <row r="302" spans="1:11" ht="45" x14ac:dyDescent="0.25">
      <c r="A302" s="190"/>
      <c r="B302" s="181"/>
      <c r="C302" s="85" t="s">
        <v>92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6">
        <v>0</v>
      </c>
      <c r="J302" s="78">
        <v>0</v>
      </c>
      <c r="K302" s="78">
        <v>0</v>
      </c>
    </row>
    <row r="303" spans="1:11" ht="75" x14ac:dyDescent="0.25">
      <c r="A303" s="190"/>
      <c r="B303" s="181"/>
      <c r="C303" s="86" t="s">
        <v>205</v>
      </c>
      <c r="D303" s="78">
        <v>0</v>
      </c>
      <c r="E303" s="78">
        <v>0</v>
      </c>
      <c r="F303" s="78">
        <v>0</v>
      </c>
      <c r="G303" s="78">
        <v>0</v>
      </c>
      <c r="H303" s="78">
        <v>0</v>
      </c>
      <c r="I303" s="76">
        <v>0</v>
      </c>
      <c r="J303" s="78">
        <v>0</v>
      </c>
      <c r="K303" s="78">
        <v>0</v>
      </c>
    </row>
    <row r="304" spans="1:11" ht="45" x14ac:dyDescent="0.25">
      <c r="A304" s="190"/>
      <c r="B304" s="181"/>
      <c r="C304" s="85" t="s">
        <v>78</v>
      </c>
      <c r="D304" s="78">
        <v>0</v>
      </c>
      <c r="E304" s="78">
        <v>0</v>
      </c>
      <c r="F304" s="78">
        <v>0</v>
      </c>
      <c r="G304" s="78">
        <v>0</v>
      </c>
      <c r="H304" s="78">
        <v>0</v>
      </c>
      <c r="I304" s="76">
        <v>0</v>
      </c>
      <c r="J304" s="78">
        <v>0</v>
      </c>
      <c r="K304" s="78">
        <v>0</v>
      </c>
    </row>
    <row r="305" spans="1:11" ht="45" x14ac:dyDescent="0.25">
      <c r="A305" s="191"/>
      <c r="B305" s="182"/>
      <c r="C305" s="85" t="s">
        <v>79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6">
        <v>0</v>
      </c>
      <c r="J305" s="78">
        <v>0</v>
      </c>
      <c r="K305" s="78">
        <v>0</v>
      </c>
    </row>
    <row r="306" spans="1:11" s="89" customFormat="1" ht="15" customHeight="1" x14ac:dyDescent="0.25">
      <c r="A306" s="178" t="s">
        <v>243</v>
      </c>
      <c r="B306" s="180" t="s">
        <v>213</v>
      </c>
      <c r="C306" s="84" t="s">
        <v>203</v>
      </c>
      <c r="D306" s="75">
        <f>D307+D309+D311+D312</f>
        <v>1500</v>
      </c>
      <c r="E306" s="75">
        <f>E307+E309+E311+E312</f>
        <v>1500</v>
      </c>
      <c r="F306" s="75">
        <f>F307+F309+F311+F312</f>
        <v>1500</v>
      </c>
      <c r="G306" s="75">
        <f>G307+G309+G311+G312</f>
        <v>1500</v>
      </c>
      <c r="H306" s="75">
        <f>H307+H309+H311+H312</f>
        <v>1500</v>
      </c>
      <c r="I306" s="76">
        <f t="shared" si="46"/>
        <v>100</v>
      </c>
      <c r="J306" s="78">
        <f t="shared" ref="J306:J363" si="47">G306/E306*100</f>
        <v>100</v>
      </c>
      <c r="K306" s="76">
        <f>G306/F306*100</f>
        <v>100</v>
      </c>
    </row>
    <row r="307" spans="1:11" s="89" customFormat="1" ht="30" x14ac:dyDescent="0.25">
      <c r="A307" s="179"/>
      <c r="B307" s="181"/>
      <c r="C307" s="85" t="s">
        <v>76</v>
      </c>
      <c r="D307" s="78">
        <v>1500</v>
      </c>
      <c r="E307" s="78">
        <v>1500</v>
      </c>
      <c r="F307" s="78">
        <v>1500</v>
      </c>
      <c r="G307" s="78">
        <v>1500</v>
      </c>
      <c r="H307" s="78">
        <v>1500</v>
      </c>
      <c r="I307" s="76">
        <f t="shared" si="46"/>
        <v>100</v>
      </c>
      <c r="J307" s="78">
        <f t="shared" si="47"/>
        <v>100</v>
      </c>
      <c r="K307" s="82">
        <f>G307/F307*100</f>
        <v>100</v>
      </c>
    </row>
    <row r="308" spans="1:11" s="89" customFormat="1" ht="75" x14ac:dyDescent="0.25">
      <c r="A308" s="179"/>
      <c r="B308" s="181"/>
      <c r="C308" s="86" t="s">
        <v>204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6">
        <v>0</v>
      </c>
      <c r="J308" s="78">
        <v>0</v>
      </c>
      <c r="K308" s="78">
        <v>0</v>
      </c>
    </row>
    <row r="309" spans="1:11" s="89" customFormat="1" ht="45" x14ac:dyDescent="0.25">
      <c r="A309" s="179"/>
      <c r="B309" s="181"/>
      <c r="C309" s="85" t="s">
        <v>92</v>
      </c>
      <c r="D309" s="78">
        <v>0</v>
      </c>
      <c r="E309" s="78">
        <v>0</v>
      </c>
      <c r="F309" s="78">
        <v>0</v>
      </c>
      <c r="G309" s="78">
        <v>0</v>
      </c>
      <c r="H309" s="78">
        <v>0</v>
      </c>
      <c r="I309" s="76">
        <v>0</v>
      </c>
      <c r="J309" s="78">
        <v>0</v>
      </c>
      <c r="K309" s="78">
        <v>0</v>
      </c>
    </row>
    <row r="310" spans="1:11" s="89" customFormat="1" ht="75" x14ac:dyDescent="0.25">
      <c r="A310" s="179"/>
      <c r="B310" s="181"/>
      <c r="C310" s="86" t="s">
        <v>205</v>
      </c>
      <c r="D310" s="78">
        <v>0</v>
      </c>
      <c r="E310" s="78">
        <v>0</v>
      </c>
      <c r="F310" s="78">
        <v>0</v>
      </c>
      <c r="G310" s="78">
        <v>0</v>
      </c>
      <c r="H310" s="78">
        <v>0</v>
      </c>
      <c r="I310" s="76">
        <v>0</v>
      </c>
      <c r="J310" s="78">
        <v>0</v>
      </c>
      <c r="K310" s="78">
        <v>0</v>
      </c>
    </row>
    <row r="311" spans="1:11" s="89" customFormat="1" ht="45" x14ac:dyDescent="0.25">
      <c r="A311" s="179"/>
      <c r="B311" s="181"/>
      <c r="C311" s="85" t="s">
        <v>78</v>
      </c>
      <c r="D311" s="78">
        <v>0</v>
      </c>
      <c r="E311" s="78">
        <v>0</v>
      </c>
      <c r="F311" s="78">
        <v>0</v>
      </c>
      <c r="G311" s="78">
        <v>0</v>
      </c>
      <c r="H311" s="78">
        <v>0</v>
      </c>
      <c r="I311" s="76">
        <v>0</v>
      </c>
      <c r="J311" s="78">
        <v>0</v>
      </c>
      <c r="K311" s="78">
        <v>0</v>
      </c>
    </row>
    <row r="312" spans="1:11" s="89" customFormat="1" ht="45" x14ac:dyDescent="0.25">
      <c r="A312" s="219"/>
      <c r="B312" s="182"/>
      <c r="C312" s="85" t="s">
        <v>79</v>
      </c>
      <c r="D312" s="78">
        <v>0</v>
      </c>
      <c r="E312" s="78">
        <v>0</v>
      </c>
      <c r="F312" s="78">
        <v>0</v>
      </c>
      <c r="G312" s="78">
        <v>0</v>
      </c>
      <c r="H312" s="78">
        <v>0</v>
      </c>
      <c r="I312" s="76">
        <v>0</v>
      </c>
      <c r="J312" s="78">
        <v>0</v>
      </c>
      <c r="K312" s="78">
        <v>0</v>
      </c>
    </row>
    <row r="313" spans="1:11" s="89" customFormat="1" ht="15" customHeight="1" x14ac:dyDescent="0.25">
      <c r="A313" s="220" t="s">
        <v>244</v>
      </c>
      <c r="B313" s="180" t="s">
        <v>213</v>
      </c>
      <c r="C313" s="84" t="s">
        <v>203</v>
      </c>
      <c r="D313" s="75">
        <f>D314+D316+D318+D319</f>
        <v>3335.1</v>
      </c>
      <c r="E313" s="75">
        <f>E314+E316+E318+E319</f>
        <v>3335.1</v>
      </c>
      <c r="F313" s="75">
        <f>F314+F316+F318+F319</f>
        <v>3335.1</v>
      </c>
      <c r="G313" s="75">
        <f>G314+G316+G318+G319</f>
        <v>3335.1</v>
      </c>
      <c r="H313" s="75">
        <f>H314+H316+H318+H319</f>
        <v>3335.1</v>
      </c>
      <c r="I313" s="76">
        <f t="shared" si="46"/>
        <v>100</v>
      </c>
      <c r="J313" s="78">
        <f t="shared" si="47"/>
        <v>100</v>
      </c>
      <c r="K313" s="76">
        <f>G313/F313*100</f>
        <v>100</v>
      </c>
    </row>
    <row r="314" spans="1:11" s="89" customFormat="1" ht="30" x14ac:dyDescent="0.25">
      <c r="A314" s="221"/>
      <c r="B314" s="181"/>
      <c r="C314" s="85" t="s">
        <v>76</v>
      </c>
      <c r="D314" s="78">
        <f t="shared" ref="D314:K314" si="48">D328+D356+D363+D370</f>
        <v>3335.1</v>
      </c>
      <c r="E314" s="78">
        <f t="shared" si="48"/>
        <v>3335.1</v>
      </c>
      <c r="F314" s="78">
        <f t="shared" si="48"/>
        <v>3335.1</v>
      </c>
      <c r="G314" s="78">
        <f t="shared" si="48"/>
        <v>3335.1</v>
      </c>
      <c r="H314" s="78">
        <f t="shared" si="48"/>
        <v>3335.1</v>
      </c>
      <c r="I314" s="76">
        <f t="shared" si="46"/>
        <v>100</v>
      </c>
      <c r="J314" s="78">
        <f t="shared" si="47"/>
        <v>100</v>
      </c>
      <c r="K314" s="78">
        <f t="shared" si="48"/>
        <v>400</v>
      </c>
    </row>
    <row r="315" spans="1:11" s="89" customFormat="1" ht="75" x14ac:dyDescent="0.25">
      <c r="A315" s="221"/>
      <c r="B315" s="181"/>
      <c r="C315" s="86" t="s">
        <v>204</v>
      </c>
      <c r="D315" s="78">
        <f>D329</f>
        <v>0</v>
      </c>
      <c r="E315" s="78">
        <f>E329</f>
        <v>0</v>
      </c>
      <c r="F315" s="78">
        <f>F329</f>
        <v>0</v>
      </c>
      <c r="G315" s="78">
        <f>G329</f>
        <v>0</v>
      </c>
      <c r="H315" s="78">
        <f>H329</f>
        <v>0</v>
      </c>
      <c r="I315" s="76">
        <v>0</v>
      </c>
      <c r="J315" s="78">
        <v>0</v>
      </c>
      <c r="K315" s="78">
        <v>0</v>
      </c>
    </row>
    <row r="316" spans="1:11" s="89" customFormat="1" ht="45" x14ac:dyDescent="0.25">
      <c r="A316" s="221"/>
      <c r="B316" s="181"/>
      <c r="C316" s="85" t="s">
        <v>92</v>
      </c>
      <c r="D316" s="78">
        <v>0</v>
      </c>
      <c r="E316" s="78">
        <v>0</v>
      </c>
      <c r="F316" s="78">
        <v>0</v>
      </c>
      <c r="G316" s="78">
        <v>0</v>
      </c>
      <c r="H316" s="78">
        <v>0</v>
      </c>
      <c r="I316" s="76">
        <v>0</v>
      </c>
      <c r="J316" s="78">
        <v>0</v>
      </c>
      <c r="K316" s="78">
        <v>0</v>
      </c>
    </row>
    <row r="317" spans="1:11" s="89" customFormat="1" ht="75" x14ac:dyDescent="0.25">
      <c r="A317" s="221"/>
      <c r="B317" s="181"/>
      <c r="C317" s="86" t="s">
        <v>205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6">
        <v>0</v>
      </c>
      <c r="J317" s="78">
        <v>0</v>
      </c>
      <c r="K317" s="78">
        <v>0</v>
      </c>
    </row>
    <row r="318" spans="1:11" s="89" customFormat="1" ht="45" x14ac:dyDescent="0.25">
      <c r="A318" s="221"/>
      <c r="B318" s="181"/>
      <c r="C318" s="85" t="s">
        <v>78</v>
      </c>
      <c r="D318" s="78">
        <v>0</v>
      </c>
      <c r="E318" s="78">
        <v>0</v>
      </c>
      <c r="F318" s="78">
        <v>0</v>
      </c>
      <c r="G318" s="78">
        <v>0</v>
      </c>
      <c r="H318" s="78">
        <v>0</v>
      </c>
      <c r="I318" s="76">
        <v>0</v>
      </c>
      <c r="J318" s="78">
        <v>0</v>
      </c>
      <c r="K318" s="78">
        <v>0</v>
      </c>
    </row>
    <row r="319" spans="1:11" s="89" customFormat="1" ht="45" x14ac:dyDescent="0.25">
      <c r="A319" s="221"/>
      <c r="B319" s="182"/>
      <c r="C319" s="85" t="s">
        <v>79</v>
      </c>
      <c r="D319" s="78">
        <v>0</v>
      </c>
      <c r="E319" s="78">
        <v>0</v>
      </c>
      <c r="F319" s="78">
        <v>0</v>
      </c>
      <c r="G319" s="78">
        <v>0</v>
      </c>
      <c r="H319" s="78">
        <v>0</v>
      </c>
      <c r="I319" s="76">
        <v>0</v>
      </c>
      <c r="J319" s="78">
        <v>0</v>
      </c>
      <c r="K319" s="78">
        <v>0</v>
      </c>
    </row>
    <row r="320" spans="1:11" s="89" customFormat="1" ht="15" customHeight="1" x14ac:dyDescent="0.25">
      <c r="A320" s="221"/>
      <c r="B320" s="180" t="s">
        <v>83</v>
      </c>
      <c r="C320" s="84" t="s">
        <v>203</v>
      </c>
      <c r="D320" s="75">
        <f>D321+D323+D325+D326</f>
        <v>3030</v>
      </c>
      <c r="E320" s="75">
        <f>E321+E323+E325+E326</f>
        <v>3030</v>
      </c>
      <c r="F320" s="75">
        <f>F321+F323+F325+F326</f>
        <v>3030</v>
      </c>
      <c r="G320" s="75">
        <f>G321+G323+G325+G326</f>
        <v>3030</v>
      </c>
      <c r="H320" s="75">
        <f>H321+H323+H325+H326</f>
        <v>3030</v>
      </c>
      <c r="I320" s="76">
        <f t="shared" si="46"/>
        <v>100</v>
      </c>
      <c r="J320" s="78">
        <f t="shared" si="47"/>
        <v>100</v>
      </c>
      <c r="K320" s="76">
        <f>G320/F320*100</f>
        <v>100</v>
      </c>
    </row>
    <row r="321" spans="1:11" s="89" customFormat="1" ht="30" x14ac:dyDescent="0.25">
      <c r="A321" s="221"/>
      <c r="B321" s="181"/>
      <c r="C321" s="85" t="s">
        <v>76</v>
      </c>
      <c r="D321" s="78">
        <f>D335+D342+D349</f>
        <v>3030</v>
      </c>
      <c r="E321" s="78">
        <f t="shared" ref="E321:H323" si="49">E335+E342+E349</f>
        <v>3030</v>
      </c>
      <c r="F321" s="78">
        <f t="shared" si="49"/>
        <v>3030</v>
      </c>
      <c r="G321" s="78">
        <f t="shared" si="49"/>
        <v>3030</v>
      </c>
      <c r="H321" s="78">
        <f t="shared" si="49"/>
        <v>3030</v>
      </c>
      <c r="I321" s="76">
        <f t="shared" si="46"/>
        <v>100</v>
      </c>
      <c r="J321" s="78">
        <f t="shared" si="47"/>
        <v>100</v>
      </c>
      <c r="K321" s="82">
        <f>G321/F321*100</f>
        <v>100</v>
      </c>
    </row>
    <row r="322" spans="1:11" s="89" customFormat="1" ht="75" x14ac:dyDescent="0.25">
      <c r="A322" s="221"/>
      <c r="B322" s="181"/>
      <c r="C322" s="86" t="s">
        <v>204</v>
      </c>
      <c r="D322" s="78">
        <f>D336+D343+D350</f>
        <v>0</v>
      </c>
      <c r="E322" s="78">
        <f t="shared" si="49"/>
        <v>0</v>
      </c>
      <c r="F322" s="78">
        <f t="shared" si="49"/>
        <v>0</v>
      </c>
      <c r="G322" s="78">
        <f t="shared" si="49"/>
        <v>0</v>
      </c>
      <c r="H322" s="78">
        <f t="shared" si="49"/>
        <v>0</v>
      </c>
      <c r="I322" s="76">
        <v>0</v>
      </c>
      <c r="J322" s="78">
        <v>0</v>
      </c>
      <c r="K322" s="78">
        <v>0</v>
      </c>
    </row>
    <row r="323" spans="1:11" s="89" customFormat="1" ht="45" x14ac:dyDescent="0.25">
      <c r="A323" s="221"/>
      <c r="B323" s="181"/>
      <c r="C323" s="85" t="s">
        <v>92</v>
      </c>
      <c r="D323" s="78">
        <f>D337+D344+D351</f>
        <v>0</v>
      </c>
      <c r="E323" s="78">
        <f t="shared" si="49"/>
        <v>0</v>
      </c>
      <c r="F323" s="78">
        <f t="shared" si="49"/>
        <v>0</v>
      </c>
      <c r="G323" s="78">
        <f t="shared" si="49"/>
        <v>0</v>
      </c>
      <c r="H323" s="78">
        <f t="shared" si="49"/>
        <v>0</v>
      </c>
      <c r="I323" s="76">
        <v>0</v>
      </c>
      <c r="J323" s="78">
        <v>0</v>
      </c>
      <c r="K323" s="78">
        <v>0</v>
      </c>
    </row>
    <row r="324" spans="1:11" s="89" customFormat="1" ht="75" x14ac:dyDescent="0.25">
      <c r="A324" s="221"/>
      <c r="B324" s="181"/>
      <c r="C324" s="86" t="s">
        <v>205</v>
      </c>
      <c r="D324" s="78">
        <v>0</v>
      </c>
      <c r="E324" s="78">
        <v>0</v>
      </c>
      <c r="F324" s="78">
        <v>0</v>
      </c>
      <c r="G324" s="78">
        <v>0</v>
      </c>
      <c r="H324" s="78">
        <v>0</v>
      </c>
      <c r="I324" s="76">
        <v>0</v>
      </c>
      <c r="J324" s="78">
        <v>0</v>
      </c>
      <c r="K324" s="78">
        <v>0</v>
      </c>
    </row>
    <row r="325" spans="1:11" s="89" customFormat="1" ht="45" x14ac:dyDescent="0.25">
      <c r="A325" s="221"/>
      <c r="B325" s="181"/>
      <c r="C325" s="85" t="s">
        <v>78</v>
      </c>
      <c r="D325" s="78">
        <f>D339+D346+D353</f>
        <v>0</v>
      </c>
      <c r="E325" s="78">
        <f t="shared" ref="E325:H326" si="50">E339+E346+E353</f>
        <v>0</v>
      </c>
      <c r="F325" s="78">
        <f t="shared" si="50"/>
        <v>0</v>
      </c>
      <c r="G325" s="78">
        <f t="shared" si="50"/>
        <v>0</v>
      </c>
      <c r="H325" s="78">
        <f t="shared" si="50"/>
        <v>0</v>
      </c>
      <c r="I325" s="76">
        <v>0</v>
      </c>
      <c r="J325" s="78">
        <v>0</v>
      </c>
      <c r="K325" s="78">
        <v>0</v>
      </c>
    </row>
    <row r="326" spans="1:11" s="89" customFormat="1" ht="45" x14ac:dyDescent="0.25">
      <c r="A326" s="222"/>
      <c r="B326" s="182"/>
      <c r="C326" s="85" t="s">
        <v>79</v>
      </c>
      <c r="D326" s="78">
        <f>D340+D347+D354</f>
        <v>0</v>
      </c>
      <c r="E326" s="78">
        <f t="shared" si="50"/>
        <v>0</v>
      </c>
      <c r="F326" s="78">
        <f t="shared" si="50"/>
        <v>0</v>
      </c>
      <c r="G326" s="78">
        <f t="shared" si="50"/>
        <v>0</v>
      </c>
      <c r="H326" s="78">
        <f t="shared" si="50"/>
        <v>0</v>
      </c>
      <c r="I326" s="76">
        <v>0</v>
      </c>
      <c r="J326" s="78">
        <v>0</v>
      </c>
      <c r="K326" s="78">
        <v>0</v>
      </c>
    </row>
    <row r="327" spans="1:11" s="89" customFormat="1" ht="15" customHeight="1" x14ac:dyDescent="0.25">
      <c r="A327" s="201" t="s">
        <v>245</v>
      </c>
      <c r="B327" s="180" t="s">
        <v>246</v>
      </c>
      <c r="C327" s="84" t="s">
        <v>203</v>
      </c>
      <c r="D327" s="75">
        <f>D328</f>
        <v>1467.6</v>
      </c>
      <c r="E327" s="75">
        <f>E328+E330+E332+E333</f>
        <v>1467.6</v>
      </c>
      <c r="F327" s="75">
        <f>F328+F330+F332+F333</f>
        <v>1467.6</v>
      </c>
      <c r="G327" s="75">
        <f>G328+G330+G332+G333</f>
        <v>1467.6</v>
      </c>
      <c r="H327" s="75">
        <f>H328+H330+H332+H333</f>
        <v>1467.6</v>
      </c>
      <c r="I327" s="76">
        <f t="shared" si="46"/>
        <v>100</v>
      </c>
      <c r="J327" s="78">
        <f t="shared" si="47"/>
        <v>100</v>
      </c>
      <c r="K327" s="76">
        <f>G327/F327*100</f>
        <v>100</v>
      </c>
    </row>
    <row r="328" spans="1:11" s="89" customFormat="1" ht="30" x14ac:dyDescent="0.25">
      <c r="A328" s="202"/>
      <c r="B328" s="181"/>
      <c r="C328" s="85" t="s">
        <v>76</v>
      </c>
      <c r="D328" s="78">
        <v>1467.6</v>
      </c>
      <c r="E328" s="78">
        <v>1467.6</v>
      </c>
      <c r="F328" s="78">
        <v>1467.6</v>
      </c>
      <c r="G328" s="78">
        <v>1467.6</v>
      </c>
      <c r="H328" s="78">
        <v>1467.6</v>
      </c>
      <c r="I328" s="76">
        <f t="shared" si="46"/>
        <v>100</v>
      </c>
      <c r="J328" s="78">
        <f t="shared" si="47"/>
        <v>100</v>
      </c>
      <c r="K328" s="82">
        <f>G328/F328*100</f>
        <v>100</v>
      </c>
    </row>
    <row r="329" spans="1:11" s="89" customFormat="1" ht="75" x14ac:dyDescent="0.25">
      <c r="A329" s="202"/>
      <c r="B329" s="181"/>
      <c r="C329" s="86" t="s">
        <v>204</v>
      </c>
      <c r="D329" s="78">
        <v>0</v>
      </c>
      <c r="E329" s="78">
        <v>0</v>
      </c>
      <c r="F329" s="78">
        <v>0</v>
      </c>
      <c r="G329" s="78">
        <v>0</v>
      </c>
      <c r="H329" s="78">
        <v>0</v>
      </c>
      <c r="I329" s="76">
        <v>0</v>
      </c>
      <c r="J329" s="78">
        <v>0</v>
      </c>
      <c r="K329" s="78">
        <v>0</v>
      </c>
    </row>
    <row r="330" spans="1:11" s="89" customFormat="1" ht="45" x14ac:dyDescent="0.25">
      <c r="A330" s="202"/>
      <c r="B330" s="181"/>
      <c r="C330" s="85" t="s">
        <v>92</v>
      </c>
      <c r="D330" s="78">
        <v>0</v>
      </c>
      <c r="E330" s="78">
        <v>0</v>
      </c>
      <c r="F330" s="78">
        <v>0</v>
      </c>
      <c r="G330" s="78">
        <v>0</v>
      </c>
      <c r="H330" s="78">
        <v>0</v>
      </c>
      <c r="I330" s="76">
        <v>0</v>
      </c>
      <c r="J330" s="78">
        <v>0</v>
      </c>
      <c r="K330" s="78">
        <v>0</v>
      </c>
    </row>
    <row r="331" spans="1:11" s="89" customFormat="1" ht="75" x14ac:dyDescent="0.25">
      <c r="A331" s="202"/>
      <c r="B331" s="181"/>
      <c r="C331" s="86" t="s">
        <v>205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6">
        <v>0</v>
      </c>
      <c r="J331" s="78">
        <v>0</v>
      </c>
      <c r="K331" s="78">
        <v>0</v>
      </c>
    </row>
    <row r="332" spans="1:11" s="89" customFormat="1" ht="45" x14ac:dyDescent="0.25">
      <c r="A332" s="202"/>
      <c r="B332" s="181"/>
      <c r="C332" s="85" t="s">
        <v>78</v>
      </c>
      <c r="D332" s="78">
        <v>0</v>
      </c>
      <c r="E332" s="78">
        <v>0</v>
      </c>
      <c r="F332" s="78">
        <v>0</v>
      </c>
      <c r="G332" s="78">
        <v>0</v>
      </c>
      <c r="H332" s="78">
        <v>0</v>
      </c>
      <c r="I332" s="76">
        <v>0</v>
      </c>
      <c r="J332" s="78">
        <v>0</v>
      </c>
      <c r="K332" s="78">
        <v>0</v>
      </c>
    </row>
    <row r="333" spans="1:11" s="89" customFormat="1" ht="45" x14ac:dyDescent="0.25">
      <c r="A333" s="202"/>
      <c r="B333" s="182"/>
      <c r="C333" s="85" t="s">
        <v>79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6">
        <v>0</v>
      </c>
      <c r="J333" s="78">
        <v>0</v>
      </c>
      <c r="K333" s="78">
        <v>0</v>
      </c>
    </row>
    <row r="334" spans="1:11" s="89" customFormat="1" ht="15" customHeight="1" x14ac:dyDescent="0.25">
      <c r="A334" s="202"/>
      <c r="B334" s="180" t="s">
        <v>83</v>
      </c>
      <c r="C334" s="85" t="s">
        <v>203</v>
      </c>
      <c r="D334" s="78">
        <f t="shared" ref="D334:K334" si="51">D335+D337+D339+D340</f>
        <v>0</v>
      </c>
      <c r="E334" s="78">
        <f t="shared" si="51"/>
        <v>0</v>
      </c>
      <c r="F334" s="78">
        <f t="shared" si="51"/>
        <v>0</v>
      </c>
      <c r="G334" s="78">
        <f t="shared" si="51"/>
        <v>0</v>
      </c>
      <c r="H334" s="78">
        <f t="shared" si="51"/>
        <v>0</v>
      </c>
      <c r="I334" s="76">
        <v>0</v>
      </c>
      <c r="J334" s="78">
        <v>0</v>
      </c>
      <c r="K334" s="78">
        <f t="shared" si="51"/>
        <v>0</v>
      </c>
    </row>
    <row r="335" spans="1:11" s="89" customFormat="1" ht="30" x14ac:dyDescent="0.25">
      <c r="A335" s="202"/>
      <c r="B335" s="181"/>
      <c r="C335" s="85" t="s">
        <v>76</v>
      </c>
      <c r="D335" s="78">
        <v>0</v>
      </c>
      <c r="E335" s="78">
        <v>0</v>
      </c>
      <c r="F335" s="78">
        <v>0</v>
      </c>
      <c r="G335" s="78">
        <v>0</v>
      </c>
      <c r="H335" s="78">
        <v>0</v>
      </c>
      <c r="I335" s="76">
        <v>0</v>
      </c>
      <c r="J335" s="78">
        <v>0</v>
      </c>
      <c r="K335" s="78">
        <v>0</v>
      </c>
    </row>
    <row r="336" spans="1:11" s="89" customFormat="1" ht="75" x14ac:dyDescent="0.25">
      <c r="A336" s="202"/>
      <c r="B336" s="181"/>
      <c r="C336" s="86" t="s">
        <v>204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6">
        <v>0</v>
      </c>
      <c r="J336" s="78">
        <v>0</v>
      </c>
      <c r="K336" s="78">
        <v>0</v>
      </c>
    </row>
    <row r="337" spans="1:11" s="89" customFormat="1" ht="45" x14ac:dyDescent="0.25">
      <c r="A337" s="202"/>
      <c r="B337" s="181"/>
      <c r="C337" s="85" t="s">
        <v>92</v>
      </c>
      <c r="D337" s="78">
        <v>0</v>
      </c>
      <c r="E337" s="78">
        <v>0</v>
      </c>
      <c r="F337" s="78">
        <v>0</v>
      </c>
      <c r="G337" s="78">
        <v>0</v>
      </c>
      <c r="H337" s="78">
        <v>0</v>
      </c>
      <c r="I337" s="76">
        <v>0</v>
      </c>
      <c r="J337" s="78">
        <v>0</v>
      </c>
      <c r="K337" s="78">
        <v>0</v>
      </c>
    </row>
    <row r="338" spans="1:11" s="89" customFormat="1" ht="75" x14ac:dyDescent="0.25">
      <c r="A338" s="202"/>
      <c r="B338" s="181"/>
      <c r="C338" s="86" t="s">
        <v>205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6">
        <v>0</v>
      </c>
      <c r="J338" s="78">
        <v>0</v>
      </c>
      <c r="K338" s="78">
        <v>0</v>
      </c>
    </row>
    <row r="339" spans="1:11" s="89" customFormat="1" ht="45" x14ac:dyDescent="0.25">
      <c r="A339" s="202"/>
      <c r="B339" s="181"/>
      <c r="C339" s="85" t="s">
        <v>78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6">
        <v>0</v>
      </c>
      <c r="J339" s="78">
        <v>0</v>
      </c>
      <c r="K339" s="78">
        <v>0</v>
      </c>
    </row>
    <row r="340" spans="1:11" s="89" customFormat="1" ht="45" x14ac:dyDescent="0.25">
      <c r="A340" s="203"/>
      <c r="B340" s="182"/>
      <c r="C340" s="85" t="s">
        <v>79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6">
        <v>0</v>
      </c>
      <c r="J340" s="78">
        <v>0</v>
      </c>
      <c r="K340" s="78">
        <v>0</v>
      </c>
    </row>
    <row r="341" spans="1:11" s="89" customFormat="1" ht="15" customHeight="1" x14ac:dyDescent="0.25">
      <c r="A341" s="201" t="s">
        <v>247</v>
      </c>
      <c r="B341" s="180" t="s">
        <v>83</v>
      </c>
      <c r="C341" s="84" t="s">
        <v>203</v>
      </c>
      <c r="D341" s="75">
        <f>D342+D344+D346+D347</f>
        <v>3030</v>
      </c>
      <c r="E341" s="75">
        <f>E342+E344+E346+E347</f>
        <v>3030</v>
      </c>
      <c r="F341" s="75">
        <f>F342+F344+F346+F347</f>
        <v>3030</v>
      </c>
      <c r="G341" s="75">
        <f>G342+G344+G346+G347</f>
        <v>3030</v>
      </c>
      <c r="H341" s="75">
        <f>H342+H344+H346+H347</f>
        <v>3030</v>
      </c>
      <c r="I341" s="76">
        <f t="shared" ref="I341:I398" si="52">H341/D341*100</f>
        <v>100</v>
      </c>
      <c r="J341" s="78">
        <f t="shared" si="47"/>
        <v>100</v>
      </c>
      <c r="K341" s="76">
        <f t="shared" ref="K341:K342" si="53">G341/F341*100</f>
        <v>100</v>
      </c>
    </row>
    <row r="342" spans="1:11" ht="30" x14ac:dyDescent="0.25">
      <c r="A342" s="202"/>
      <c r="B342" s="181"/>
      <c r="C342" s="85" t="s">
        <v>76</v>
      </c>
      <c r="D342" s="78">
        <v>3030</v>
      </c>
      <c r="E342" s="78">
        <v>3030</v>
      </c>
      <c r="F342" s="78">
        <v>3030</v>
      </c>
      <c r="G342" s="78">
        <v>3030</v>
      </c>
      <c r="H342" s="78">
        <v>3030</v>
      </c>
      <c r="I342" s="76">
        <f t="shared" si="52"/>
        <v>100</v>
      </c>
      <c r="J342" s="78">
        <f t="shared" si="47"/>
        <v>100</v>
      </c>
      <c r="K342" s="82">
        <f t="shared" si="53"/>
        <v>100</v>
      </c>
    </row>
    <row r="343" spans="1:11" ht="75" x14ac:dyDescent="0.25">
      <c r="A343" s="202"/>
      <c r="B343" s="181"/>
      <c r="C343" s="86" t="s">
        <v>204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6">
        <v>0</v>
      </c>
      <c r="J343" s="78">
        <v>0</v>
      </c>
      <c r="K343" s="78">
        <v>0</v>
      </c>
    </row>
    <row r="344" spans="1:11" ht="45" x14ac:dyDescent="0.25">
      <c r="A344" s="202"/>
      <c r="B344" s="181"/>
      <c r="C344" s="85" t="s">
        <v>92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6">
        <v>0</v>
      </c>
      <c r="J344" s="78">
        <v>0</v>
      </c>
      <c r="K344" s="78">
        <v>0</v>
      </c>
    </row>
    <row r="345" spans="1:11" ht="75" x14ac:dyDescent="0.25">
      <c r="A345" s="202"/>
      <c r="B345" s="181"/>
      <c r="C345" s="86" t="s">
        <v>205</v>
      </c>
      <c r="D345" s="78">
        <v>0</v>
      </c>
      <c r="E345" s="78">
        <v>0</v>
      </c>
      <c r="F345" s="78">
        <v>0</v>
      </c>
      <c r="G345" s="78">
        <v>0</v>
      </c>
      <c r="H345" s="78">
        <v>0</v>
      </c>
      <c r="I345" s="76">
        <v>0</v>
      </c>
      <c r="J345" s="78">
        <v>0</v>
      </c>
      <c r="K345" s="78">
        <v>0</v>
      </c>
    </row>
    <row r="346" spans="1:11" ht="45" x14ac:dyDescent="0.25">
      <c r="A346" s="202"/>
      <c r="B346" s="181"/>
      <c r="C346" s="85" t="s">
        <v>78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6">
        <v>0</v>
      </c>
      <c r="J346" s="78">
        <v>0</v>
      </c>
      <c r="K346" s="78">
        <v>0</v>
      </c>
    </row>
    <row r="347" spans="1:11" ht="45" x14ac:dyDescent="0.25">
      <c r="A347" s="203"/>
      <c r="B347" s="182"/>
      <c r="C347" s="85" t="s">
        <v>79</v>
      </c>
      <c r="D347" s="78">
        <v>0</v>
      </c>
      <c r="E347" s="78">
        <v>0</v>
      </c>
      <c r="F347" s="78">
        <v>0</v>
      </c>
      <c r="G347" s="78">
        <v>0</v>
      </c>
      <c r="H347" s="78">
        <v>0</v>
      </c>
      <c r="I347" s="76">
        <v>0</v>
      </c>
      <c r="J347" s="78">
        <v>0</v>
      </c>
      <c r="K347" s="78">
        <v>0</v>
      </c>
    </row>
    <row r="348" spans="1:11" ht="15" customHeight="1" x14ac:dyDescent="0.25">
      <c r="A348" s="201" t="s">
        <v>248</v>
      </c>
      <c r="B348" s="180" t="s">
        <v>83</v>
      </c>
      <c r="C348" s="85" t="s">
        <v>203</v>
      </c>
      <c r="D348" s="78">
        <f>D349+D351+D353+D354</f>
        <v>0</v>
      </c>
      <c r="E348" s="78">
        <f>E349+E351+E353+E354</f>
        <v>0</v>
      </c>
      <c r="F348" s="78">
        <f>F349+F351+F353+F354</f>
        <v>0</v>
      </c>
      <c r="G348" s="78">
        <f>G349+G351+G353+G354</f>
        <v>0</v>
      </c>
      <c r="H348" s="78">
        <f>H349+H351+H353+H354</f>
        <v>0</v>
      </c>
      <c r="I348" s="76" t="e">
        <f t="shared" si="52"/>
        <v>#DIV/0!</v>
      </c>
      <c r="J348" s="78" t="e">
        <f t="shared" si="47"/>
        <v>#DIV/0!</v>
      </c>
      <c r="K348" s="76" t="e">
        <f>G348/F348*100</f>
        <v>#DIV/0!</v>
      </c>
    </row>
    <row r="349" spans="1:11" ht="30" x14ac:dyDescent="0.25">
      <c r="A349" s="202"/>
      <c r="B349" s="181"/>
      <c r="C349" s="85" t="s">
        <v>76</v>
      </c>
      <c r="D349" s="78">
        <v>0</v>
      </c>
      <c r="E349" s="78">
        <v>0</v>
      </c>
      <c r="F349" s="78">
        <v>0</v>
      </c>
      <c r="G349" s="78">
        <v>0</v>
      </c>
      <c r="H349" s="78">
        <v>0</v>
      </c>
      <c r="I349" s="76" t="e">
        <f t="shared" si="52"/>
        <v>#DIV/0!</v>
      </c>
      <c r="J349" s="78" t="e">
        <f t="shared" si="47"/>
        <v>#DIV/0!</v>
      </c>
      <c r="K349" s="82" t="e">
        <f>H349/F349*100</f>
        <v>#DIV/0!</v>
      </c>
    </row>
    <row r="350" spans="1:11" ht="75" x14ac:dyDescent="0.25">
      <c r="A350" s="202"/>
      <c r="B350" s="181"/>
      <c r="C350" s="86" t="s">
        <v>204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6">
        <v>0</v>
      </c>
      <c r="J350" s="78">
        <v>0</v>
      </c>
      <c r="K350" s="78">
        <v>0</v>
      </c>
    </row>
    <row r="351" spans="1:11" ht="45" x14ac:dyDescent="0.25">
      <c r="A351" s="202"/>
      <c r="B351" s="181"/>
      <c r="C351" s="85" t="s">
        <v>92</v>
      </c>
      <c r="D351" s="78">
        <v>0</v>
      </c>
      <c r="E351" s="78">
        <v>0</v>
      </c>
      <c r="F351" s="78">
        <v>0</v>
      </c>
      <c r="G351" s="78">
        <v>0</v>
      </c>
      <c r="H351" s="78">
        <v>0</v>
      </c>
      <c r="I351" s="76">
        <v>0</v>
      </c>
      <c r="J351" s="78">
        <v>0</v>
      </c>
      <c r="K351" s="78">
        <v>0</v>
      </c>
    </row>
    <row r="352" spans="1:11" ht="75" x14ac:dyDescent="0.25">
      <c r="A352" s="202"/>
      <c r="B352" s="181"/>
      <c r="C352" s="86" t="s">
        <v>205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6">
        <v>0</v>
      </c>
      <c r="J352" s="78">
        <v>0</v>
      </c>
      <c r="K352" s="78">
        <v>0</v>
      </c>
    </row>
    <row r="353" spans="1:11" ht="45" x14ac:dyDescent="0.25">
      <c r="A353" s="202"/>
      <c r="B353" s="181"/>
      <c r="C353" s="85" t="s">
        <v>78</v>
      </c>
      <c r="D353" s="78">
        <v>0</v>
      </c>
      <c r="E353" s="78">
        <v>0</v>
      </c>
      <c r="F353" s="78">
        <v>0</v>
      </c>
      <c r="G353" s="78">
        <v>0</v>
      </c>
      <c r="H353" s="78">
        <v>0</v>
      </c>
      <c r="I353" s="76">
        <v>0</v>
      </c>
      <c r="J353" s="78">
        <v>0</v>
      </c>
      <c r="K353" s="78">
        <v>0</v>
      </c>
    </row>
    <row r="354" spans="1:11" ht="45" x14ac:dyDescent="0.25">
      <c r="A354" s="203"/>
      <c r="B354" s="182"/>
      <c r="C354" s="85" t="s">
        <v>79</v>
      </c>
      <c r="D354" s="78">
        <v>0</v>
      </c>
      <c r="E354" s="78">
        <v>0</v>
      </c>
      <c r="F354" s="78">
        <v>0</v>
      </c>
      <c r="G354" s="78">
        <v>0</v>
      </c>
      <c r="H354" s="78">
        <v>0</v>
      </c>
      <c r="I354" s="76">
        <v>0</v>
      </c>
      <c r="J354" s="78">
        <v>0</v>
      </c>
      <c r="K354" s="78">
        <v>0</v>
      </c>
    </row>
    <row r="355" spans="1:11" ht="15" customHeight="1" x14ac:dyDescent="0.25">
      <c r="A355" s="213" t="s">
        <v>249</v>
      </c>
      <c r="B355" s="180" t="s">
        <v>250</v>
      </c>
      <c r="C355" s="84" t="s">
        <v>203</v>
      </c>
      <c r="D355" s="75">
        <f>D356+D358+D360+D361</f>
        <v>480</v>
      </c>
      <c r="E355" s="75">
        <f>E356+E358+E360+E361</f>
        <v>480</v>
      </c>
      <c r="F355" s="75">
        <f>F356+F358+F360+F361</f>
        <v>480</v>
      </c>
      <c r="G355" s="75">
        <f>G356+G358+G360+G361</f>
        <v>480</v>
      </c>
      <c r="H355" s="75">
        <f>H356+H358+H360+H361</f>
        <v>480</v>
      </c>
      <c r="I355" s="76">
        <f t="shared" si="52"/>
        <v>100</v>
      </c>
      <c r="J355" s="78">
        <f t="shared" si="47"/>
        <v>100</v>
      </c>
      <c r="K355" s="76">
        <f>G355/F355*100</f>
        <v>100</v>
      </c>
    </row>
    <row r="356" spans="1:11" ht="30" x14ac:dyDescent="0.25">
      <c r="A356" s="214"/>
      <c r="B356" s="181"/>
      <c r="C356" s="85" t="s">
        <v>76</v>
      </c>
      <c r="D356" s="78">
        <v>480</v>
      </c>
      <c r="E356" s="78">
        <v>480</v>
      </c>
      <c r="F356" s="78">
        <v>480</v>
      </c>
      <c r="G356" s="78">
        <v>480</v>
      </c>
      <c r="H356" s="78">
        <v>480</v>
      </c>
      <c r="I356" s="76">
        <f t="shared" si="52"/>
        <v>100</v>
      </c>
      <c r="J356" s="78">
        <f t="shared" si="47"/>
        <v>100</v>
      </c>
      <c r="K356" s="82">
        <f>G356/F356*100</f>
        <v>100</v>
      </c>
    </row>
    <row r="357" spans="1:11" ht="75" x14ac:dyDescent="0.25">
      <c r="A357" s="214"/>
      <c r="B357" s="181"/>
      <c r="C357" s="86" t="s">
        <v>204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6">
        <v>0</v>
      </c>
      <c r="J357" s="78">
        <v>0</v>
      </c>
      <c r="K357" s="78">
        <v>0</v>
      </c>
    </row>
    <row r="358" spans="1:11" ht="45" x14ac:dyDescent="0.25">
      <c r="A358" s="214"/>
      <c r="B358" s="181"/>
      <c r="C358" s="85" t="s">
        <v>92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6">
        <v>0</v>
      </c>
      <c r="J358" s="78">
        <v>0</v>
      </c>
      <c r="K358" s="78">
        <v>0</v>
      </c>
    </row>
    <row r="359" spans="1:11" ht="75" x14ac:dyDescent="0.25">
      <c r="A359" s="214"/>
      <c r="B359" s="181"/>
      <c r="C359" s="86" t="s">
        <v>205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6">
        <v>0</v>
      </c>
      <c r="J359" s="78">
        <v>0</v>
      </c>
      <c r="K359" s="78">
        <v>0</v>
      </c>
    </row>
    <row r="360" spans="1:11" ht="45" x14ac:dyDescent="0.25">
      <c r="A360" s="214"/>
      <c r="B360" s="181"/>
      <c r="C360" s="85" t="s">
        <v>78</v>
      </c>
      <c r="D360" s="78">
        <v>0</v>
      </c>
      <c r="E360" s="78">
        <v>0</v>
      </c>
      <c r="F360" s="78">
        <v>0</v>
      </c>
      <c r="G360" s="78">
        <v>0</v>
      </c>
      <c r="H360" s="78">
        <v>0</v>
      </c>
      <c r="I360" s="76">
        <v>0</v>
      </c>
      <c r="J360" s="78">
        <v>0</v>
      </c>
      <c r="K360" s="78">
        <v>0</v>
      </c>
    </row>
    <row r="361" spans="1:11" ht="45" x14ac:dyDescent="0.25">
      <c r="A361" s="215"/>
      <c r="B361" s="182"/>
      <c r="C361" s="85" t="s">
        <v>79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6">
        <v>0</v>
      </c>
      <c r="J361" s="78">
        <v>0</v>
      </c>
      <c r="K361" s="78">
        <v>0</v>
      </c>
    </row>
    <row r="362" spans="1:11" ht="15" customHeight="1" x14ac:dyDescent="0.25">
      <c r="A362" s="213" t="s">
        <v>251</v>
      </c>
      <c r="B362" s="180" t="s">
        <v>246</v>
      </c>
      <c r="C362" s="84" t="s">
        <v>203</v>
      </c>
      <c r="D362" s="75">
        <f>D363+D365+D367+D368</f>
        <v>570</v>
      </c>
      <c r="E362" s="75">
        <f>E363+E365+E367+E368</f>
        <v>570</v>
      </c>
      <c r="F362" s="75">
        <f>F363+F365+F367+F368</f>
        <v>570</v>
      </c>
      <c r="G362" s="75">
        <f>G363+G365+G367+G368</f>
        <v>570</v>
      </c>
      <c r="H362" s="75">
        <f>H363+H365+H367+H368</f>
        <v>570</v>
      </c>
      <c r="I362" s="76">
        <f t="shared" si="52"/>
        <v>100</v>
      </c>
      <c r="J362" s="78">
        <f t="shared" si="47"/>
        <v>100</v>
      </c>
      <c r="K362" s="76">
        <f>G362/F362*100</f>
        <v>100</v>
      </c>
    </row>
    <row r="363" spans="1:11" ht="30" x14ac:dyDescent="0.25">
      <c r="A363" s="214"/>
      <c r="B363" s="181"/>
      <c r="C363" s="85" t="s">
        <v>76</v>
      </c>
      <c r="D363" s="78">
        <v>570</v>
      </c>
      <c r="E363" s="78">
        <v>570</v>
      </c>
      <c r="F363" s="78">
        <v>570</v>
      </c>
      <c r="G363" s="78">
        <v>570</v>
      </c>
      <c r="H363" s="78">
        <v>570</v>
      </c>
      <c r="I363" s="76">
        <f t="shared" si="52"/>
        <v>100</v>
      </c>
      <c r="J363" s="78">
        <f t="shared" si="47"/>
        <v>100</v>
      </c>
      <c r="K363" s="82">
        <f>G363/F363*100</f>
        <v>100</v>
      </c>
    </row>
    <row r="364" spans="1:11" ht="75" x14ac:dyDescent="0.25">
      <c r="A364" s="214"/>
      <c r="B364" s="181"/>
      <c r="C364" s="86" t="s">
        <v>204</v>
      </c>
      <c r="D364" s="78">
        <v>0</v>
      </c>
      <c r="E364" s="78">
        <v>0</v>
      </c>
      <c r="F364" s="78">
        <v>0</v>
      </c>
      <c r="G364" s="78">
        <v>0</v>
      </c>
      <c r="H364" s="78">
        <v>0</v>
      </c>
      <c r="I364" s="76">
        <v>0</v>
      </c>
      <c r="J364" s="78">
        <v>0</v>
      </c>
      <c r="K364" s="78">
        <v>0</v>
      </c>
    </row>
    <row r="365" spans="1:11" ht="45" x14ac:dyDescent="0.25">
      <c r="A365" s="214"/>
      <c r="B365" s="181"/>
      <c r="C365" s="85" t="s">
        <v>92</v>
      </c>
      <c r="D365" s="78">
        <v>0</v>
      </c>
      <c r="E365" s="78">
        <v>0</v>
      </c>
      <c r="F365" s="78">
        <v>0</v>
      </c>
      <c r="G365" s="78">
        <v>0</v>
      </c>
      <c r="H365" s="78">
        <v>0</v>
      </c>
      <c r="I365" s="76">
        <v>0</v>
      </c>
      <c r="J365" s="78">
        <v>0</v>
      </c>
      <c r="K365" s="78">
        <v>0</v>
      </c>
    </row>
    <row r="366" spans="1:11" ht="75" x14ac:dyDescent="0.25">
      <c r="A366" s="214"/>
      <c r="B366" s="181"/>
      <c r="C366" s="86" t="s">
        <v>205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6">
        <v>0</v>
      </c>
      <c r="J366" s="78">
        <v>0</v>
      </c>
      <c r="K366" s="78">
        <v>0</v>
      </c>
    </row>
    <row r="367" spans="1:11" ht="45" x14ac:dyDescent="0.25">
      <c r="A367" s="214"/>
      <c r="B367" s="181"/>
      <c r="C367" s="85" t="s">
        <v>78</v>
      </c>
      <c r="D367" s="78">
        <v>0</v>
      </c>
      <c r="E367" s="78">
        <v>0</v>
      </c>
      <c r="F367" s="78">
        <v>0</v>
      </c>
      <c r="G367" s="78">
        <v>0</v>
      </c>
      <c r="H367" s="78">
        <v>0</v>
      </c>
      <c r="I367" s="76">
        <v>0</v>
      </c>
      <c r="J367" s="78">
        <v>0</v>
      </c>
      <c r="K367" s="78">
        <v>0</v>
      </c>
    </row>
    <row r="368" spans="1:11" ht="45" x14ac:dyDescent="0.25">
      <c r="A368" s="215"/>
      <c r="B368" s="182"/>
      <c r="C368" s="85" t="s">
        <v>79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6">
        <v>0</v>
      </c>
      <c r="J368" s="78">
        <v>0</v>
      </c>
      <c r="K368" s="78">
        <v>0</v>
      </c>
    </row>
    <row r="369" spans="1:11" ht="15" customHeight="1" x14ac:dyDescent="0.25">
      <c r="A369" s="213" t="s">
        <v>252</v>
      </c>
      <c r="B369" s="180" t="s">
        <v>246</v>
      </c>
      <c r="C369" s="84" t="s">
        <v>203</v>
      </c>
      <c r="D369" s="75">
        <f>D370+D372+D374+D375</f>
        <v>817.5</v>
      </c>
      <c r="E369" s="75">
        <f>E370+E372+E374+E375</f>
        <v>817.5</v>
      </c>
      <c r="F369" s="75">
        <f>F370+F372+F374+F375</f>
        <v>817.5</v>
      </c>
      <c r="G369" s="75">
        <f>G370+G372+G374+G375</f>
        <v>817.5</v>
      </c>
      <c r="H369" s="75">
        <f>H370+H372+H374+H375</f>
        <v>817.5</v>
      </c>
      <c r="I369" s="76">
        <f t="shared" si="52"/>
        <v>100</v>
      </c>
      <c r="J369" s="78">
        <f t="shared" ref="J369:K433" si="54">G369/E369*100</f>
        <v>100</v>
      </c>
      <c r="K369" s="78">
        <f t="shared" si="54"/>
        <v>100</v>
      </c>
    </row>
    <row r="370" spans="1:11" ht="30" x14ac:dyDescent="0.25">
      <c r="A370" s="214"/>
      <c r="B370" s="181"/>
      <c r="C370" s="85" t="s">
        <v>76</v>
      </c>
      <c r="D370" s="78">
        <v>817.5</v>
      </c>
      <c r="E370" s="78">
        <v>817.5</v>
      </c>
      <c r="F370" s="78">
        <v>817.5</v>
      </c>
      <c r="G370" s="78">
        <v>817.5</v>
      </c>
      <c r="H370" s="78">
        <v>817.5</v>
      </c>
      <c r="I370" s="76">
        <f t="shared" si="52"/>
        <v>100</v>
      </c>
      <c r="J370" s="78">
        <f t="shared" si="54"/>
        <v>100</v>
      </c>
      <c r="K370" s="78">
        <f t="shared" si="54"/>
        <v>100</v>
      </c>
    </row>
    <row r="371" spans="1:11" ht="75" x14ac:dyDescent="0.25">
      <c r="A371" s="214"/>
      <c r="B371" s="181"/>
      <c r="C371" s="86" t="s">
        <v>204</v>
      </c>
      <c r="D371" s="78">
        <v>0</v>
      </c>
      <c r="E371" s="78">
        <v>0</v>
      </c>
      <c r="F371" s="78">
        <v>0</v>
      </c>
      <c r="G371" s="78">
        <v>0</v>
      </c>
      <c r="H371" s="78">
        <v>0</v>
      </c>
      <c r="I371" s="76">
        <v>0</v>
      </c>
      <c r="J371" s="78">
        <v>0</v>
      </c>
      <c r="K371" s="78">
        <v>0</v>
      </c>
    </row>
    <row r="372" spans="1:11" ht="45" x14ac:dyDescent="0.25">
      <c r="A372" s="214"/>
      <c r="B372" s="181"/>
      <c r="C372" s="85" t="s">
        <v>92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6">
        <v>0</v>
      </c>
      <c r="J372" s="78">
        <v>0</v>
      </c>
      <c r="K372" s="78">
        <v>0</v>
      </c>
    </row>
    <row r="373" spans="1:11" ht="75" x14ac:dyDescent="0.25">
      <c r="A373" s="214"/>
      <c r="B373" s="181"/>
      <c r="C373" s="86" t="s">
        <v>205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76">
        <v>0</v>
      </c>
      <c r="J373" s="78">
        <v>0</v>
      </c>
      <c r="K373" s="78">
        <v>0</v>
      </c>
    </row>
    <row r="374" spans="1:11" ht="45" x14ac:dyDescent="0.25">
      <c r="A374" s="214"/>
      <c r="B374" s="181"/>
      <c r="C374" s="85" t="s">
        <v>78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6">
        <v>0</v>
      </c>
      <c r="J374" s="78">
        <v>0</v>
      </c>
      <c r="K374" s="78">
        <v>0</v>
      </c>
    </row>
    <row r="375" spans="1:11" ht="45" x14ac:dyDescent="0.25">
      <c r="A375" s="215"/>
      <c r="B375" s="182"/>
      <c r="C375" s="85" t="s">
        <v>79</v>
      </c>
      <c r="D375" s="78">
        <v>0</v>
      </c>
      <c r="E375" s="78">
        <v>0</v>
      </c>
      <c r="F375" s="78">
        <v>0</v>
      </c>
      <c r="G375" s="78">
        <v>0</v>
      </c>
      <c r="H375" s="78">
        <v>0</v>
      </c>
      <c r="I375" s="76">
        <v>0</v>
      </c>
      <c r="J375" s="78">
        <v>0</v>
      </c>
      <c r="K375" s="78">
        <v>0</v>
      </c>
    </row>
    <row r="376" spans="1:11" ht="15" customHeight="1" x14ac:dyDescent="0.25">
      <c r="A376" s="192" t="s">
        <v>253</v>
      </c>
      <c r="B376" s="180" t="s">
        <v>246</v>
      </c>
      <c r="C376" s="84" t="s">
        <v>203</v>
      </c>
      <c r="D376" s="75">
        <f>D377+D379+D381+D382</f>
        <v>2156.4</v>
      </c>
      <c r="E376" s="75">
        <f>E377+E379+E381+E382</f>
        <v>2156.4</v>
      </c>
      <c r="F376" s="75">
        <f>F377+F379+F381+F382</f>
        <v>2156.4</v>
      </c>
      <c r="G376" s="75">
        <f>G377+G379+G381+G382</f>
        <v>2132.94</v>
      </c>
      <c r="H376" s="75">
        <f>H377+H379+H381+H382</f>
        <v>2132.94</v>
      </c>
      <c r="I376" s="76">
        <f t="shared" si="52"/>
        <v>98.912075681691704</v>
      </c>
      <c r="J376" s="78">
        <f t="shared" si="54"/>
        <v>98.912075681691704</v>
      </c>
      <c r="K376" s="76">
        <f>G376/F376*100</f>
        <v>98.912075681691704</v>
      </c>
    </row>
    <row r="377" spans="1:11" ht="30" x14ac:dyDescent="0.25">
      <c r="A377" s="193"/>
      <c r="B377" s="181"/>
      <c r="C377" s="85" t="s">
        <v>76</v>
      </c>
      <c r="D377" s="78">
        <f>D384+D391</f>
        <v>2156.4</v>
      </c>
      <c r="E377" s="78">
        <f>E384+E391</f>
        <v>2156.4</v>
      </c>
      <c r="F377" s="78">
        <f>F384+F391</f>
        <v>2156.4</v>
      </c>
      <c r="G377" s="78">
        <f>G384+G391</f>
        <v>2132.94</v>
      </c>
      <c r="H377" s="78">
        <f>H384+H391</f>
        <v>2132.94</v>
      </c>
      <c r="I377" s="76">
        <f t="shared" si="52"/>
        <v>98.912075681691704</v>
      </c>
      <c r="J377" s="78">
        <f t="shared" si="54"/>
        <v>98.912075681691704</v>
      </c>
      <c r="K377" s="82">
        <f>G377/F377*100</f>
        <v>98.912075681691704</v>
      </c>
    </row>
    <row r="378" spans="1:11" ht="75" x14ac:dyDescent="0.25">
      <c r="A378" s="193"/>
      <c r="B378" s="181"/>
      <c r="C378" s="86" t="s">
        <v>204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6">
        <v>0</v>
      </c>
      <c r="J378" s="78">
        <v>0</v>
      </c>
      <c r="K378" s="78">
        <v>0</v>
      </c>
    </row>
    <row r="379" spans="1:11" ht="45" x14ac:dyDescent="0.25">
      <c r="A379" s="193"/>
      <c r="B379" s="181"/>
      <c r="C379" s="85" t="s">
        <v>92</v>
      </c>
      <c r="D379" s="78">
        <v>0</v>
      </c>
      <c r="E379" s="78">
        <v>0</v>
      </c>
      <c r="F379" s="78">
        <v>0</v>
      </c>
      <c r="G379" s="78">
        <v>0</v>
      </c>
      <c r="H379" s="78">
        <v>0</v>
      </c>
      <c r="I379" s="76">
        <v>0</v>
      </c>
      <c r="J379" s="78">
        <v>0</v>
      </c>
      <c r="K379" s="78">
        <v>0</v>
      </c>
    </row>
    <row r="380" spans="1:11" ht="75" x14ac:dyDescent="0.25">
      <c r="A380" s="193"/>
      <c r="B380" s="181"/>
      <c r="C380" s="86" t="s">
        <v>205</v>
      </c>
      <c r="D380" s="78">
        <v>0</v>
      </c>
      <c r="E380" s="78">
        <v>0</v>
      </c>
      <c r="F380" s="78">
        <v>0</v>
      </c>
      <c r="G380" s="78">
        <v>0</v>
      </c>
      <c r="H380" s="78">
        <v>0</v>
      </c>
      <c r="I380" s="76">
        <v>0</v>
      </c>
      <c r="J380" s="78">
        <v>0</v>
      </c>
      <c r="K380" s="78">
        <v>0</v>
      </c>
    </row>
    <row r="381" spans="1:11" ht="45" x14ac:dyDescent="0.25">
      <c r="A381" s="193"/>
      <c r="B381" s="181"/>
      <c r="C381" s="85" t="s">
        <v>78</v>
      </c>
      <c r="D381" s="78">
        <v>0</v>
      </c>
      <c r="E381" s="78">
        <v>0</v>
      </c>
      <c r="F381" s="78">
        <v>0</v>
      </c>
      <c r="G381" s="78">
        <v>0</v>
      </c>
      <c r="H381" s="78">
        <v>0</v>
      </c>
      <c r="I381" s="76">
        <v>0</v>
      </c>
      <c r="J381" s="78">
        <v>0</v>
      </c>
      <c r="K381" s="78">
        <v>0</v>
      </c>
    </row>
    <row r="382" spans="1:11" ht="45" x14ac:dyDescent="0.25">
      <c r="A382" s="194"/>
      <c r="B382" s="182"/>
      <c r="C382" s="85" t="s">
        <v>79</v>
      </c>
      <c r="D382" s="78">
        <v>0</v>
      </c>
      <c r="E382" s="78">
        <v>0</v>
      </c>
      <c r="F382" s="78">
        <v>0</v>
      </c>
      <c r="G382" s="78">
        <v>0</v>
      </c>
      <c r="H382" s="78">
        <v>0</v>
      </c>
      <c r="I382" s="76">
        <v>0</v>
      </c>
      <c r="J382" s="78">
        <v>0</v>
      </c>
      <c r="K382" s="78">
        <v>0</v>
      </c>
    </row>
    <row r="383" spans="1:11" ht="15" customHeight="1" x14ac:dyDescent="0.25">
      <c r="A383" s="178" t="s">
        <v>254</v>
      </c>
      <c r="B383" s="180" t="s">
        <v>246</v>
      </c>
      <c r="C383" s="84" t="s">
        <v>203</v>
      </c>
      <c r="D383" s="75">
        <f>D384+D386+D388+D389</f>
        <v>0</v>
      </c>
      <c r="E383" s="75">
        <f>E384+E386+E388+E389</f>
        <v>0</v>
      </c>
      <c r="F383" s="75">
        <f>F384+F386+F388+F389</f>
        <v>0</v>
      </c>
      <c r="G383" s="75">
        <f>G384+G386+G388+G389</f>
        <v>0</v>
      </c>
      <c r="H383" s="75">
        <f>H384+H386+H388+H389</f>
        <v>0</v>
      </c>
      <c r="I383" s="76" t="e">
        <f t="shared" si="52"/>
        <v>#DIV/0!</v>
      </c>
      <c r="J383" s="78" t="e">
        <f t="shared" si="54"/>
        <v>#DIV/0!</v>
      </c>
      <c r="K383" s="76">
        <v>0</v>
      </c>
    </row>
    <row r="384" spans="1:11" ht="30" x14ac:dyDescent="0.25">
      <c r="A384" s="179"/>
      <c r="B384" s="181"/>
      <c r="C384" s="85" t="s">
        <v>76</v>
      </c>
      <c r="D384" s="78">
        <v>0</v>
      </c>
      <c r="E384" s="78">
        <f>2000-2000</f>
        <v>0</v>
      </c>
      <c r="F384" s="78">
        <v>0</v>
      </c>
      <c r="G384" s="78">
        <v>0</v>
      </c>
      <c r="H384" s="78">
        <v>0</v>
      </c>
      <c r="I384" s="76" t="e">
        <f t="shared" si="52"/>
        <v>#DIV/0!</v>
      </c>
      <c r="J384" s="78" t="e">
        <f t="shared" si="54"/>
        <v>#DIV/0!</v>
      </c>
      <c r="K384" s="76">
        <v>0</v>
      </c>
    </row>
    <row r="385" spans="1:11" ht="75" x14ac:dyDescent="0.25">
      <c r="A385" s="179"/>
      <c r="B385" s="181"/>
      <c r="C385" s="86" t="s">
        <v>204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6">
        <v>0</v>
      </c>
      <c r="J385" s="78">
        <v>0</v>
      </c>
      <c r="K385" s="78">
        <v>0</v>
      </c>
    </row>
    <row r="386" spans="1:11" ht="45" x14ac:dyDescent="0.25">
      <c r="A386" s="179"/>
      <c r="B386" s="181"/>
      <c r="C386" s="85" t="s">
        <v>92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6">
        <v>0</v>
      </c>
      <c r="J386" s="78">
        <v>0</v>
      </c>
      <c r="K386" s="78">
        <v>0</v>
      </c>
    </row>
    <row r="387" spans="1:11" ht="75" x14ac:dyDescent="0.25">
      <c r="A387" s="179"/>
      <c r="B387" s="181"/>
      <c r="C387" s="86" t="s">
        <v>205</v>
      </c>
      <c r="D387" s="78">
        <v>0</v>
      </c>
      <c r="E387" s="78">
        <v>0</v>
      </c>
      <c r="F387" s="78">
        <v>0</v>
      </c>
      <c r="G387" s="78">
        <v>0</v>
      </c>
      <c r="H387" s="78">
        <v>0</v>
      </c>
      <c r="I387" s="76">
        <v>0</v>
      </c>
      <c r="J387" s="78">
        <v>0</v>
      </c>
      <c r="K387" s="78">
        <v>0</v>
      </c>
    </row>
    <row r="388" spans="1:11" ht="45" x14ac:dyDescent="0.25">
      <c r="A388" s="179"/>
      <c r="B388" s="181"/>
      <c r="C388" s="85" t="s">
        <v>78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6">
        <v>0</v>
      </c>
      <c r="J388" s="78">
        <v>0</v>
      </c>
      <c r="K388" s="78">
        <v>0</v>
      </c>
    </row>
    <row r="389" spans="1:11" ht="45" x14ac:dyDescent="0.25">
      <c r="A389" s="219"/>
      <c r="B389" s="182"/>
      <c r="C389" s="85" t="s">
        <v>79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6">
        <v>0</v>
      </c>
      <c r="J389" s="78">
        <v>0</v>
      </c>
      <c r="K389" s="78">
        <v>0</v>
      </c>
    </row>
    <row r="390" spans="1:11" ht="15" customHeight="1" x14ac:dyDescent="0.25">
      <c r="A390" s="179" t="s">
        <v>255</v>
      </c>
      <c r="B390" s="223" t="s">
        <v>256</v>
      </c>
      <c r="C390" s="84" t="s">
        <v>203</v>
      </c>
      <c r="D390" s="75">
        <f>D391+D393+D395+D396</f>
        <v>2156.4</v>
      </c>
      <c r="E390" s="75">
        <f>E391+E393+E395+E396</f>
        <v>2156.4</v>
      </c>
      <c r="F390" s="75">
        <f>F391+F393+F395+F396</f>
        <v>2156.4</v>
      </c>
      <c r="G390" s="75">
        <f>G391+G393+G395+G396</f>
        <v>2132.94</v>
      </c>
      <c r="H390" s="75">
        <f>H391+H393+H395+H396</f>
        <v>2132.94</v>
      </c>
      <c r="I390" s="76">
        <f t="shared" si="52"/>
        <v>98.912075681691704</v>
      </c>
      <c r="J390" s="78">
        <f t="shared" si="54"/>
        <v>98.912075681691704</v>
      </c>
      <c r="K390" s="76">
        <f>G390/F390*100</f>
        <v>98.912075681691704</v>
      </c>
    </row>
    <row r="391" spans="1:11" ht="30" x14ac:dyDescent="0.25">
      <c r="A391" s="179"/>
      <c r="B391" s="224"/>
      <c r="C391" s="85" t="s">
        <v>76</v>
      </c>
      <c r="D391" s="78">
        <v>2156.4</v>
      </c>
      <c r="E391" s="78">
        <v>2156.4</v>
      </c>
      <c r="F391" s="78">
        <v>2156.4</v>
      </c>
      <c r="G391" s="78">
        <v>2132.94</v>
      </c>
      <c r="H391" s="78">
        <v>2132.94</v>
      </c>
      <c r="I391" s="76">
        <f t="shared" si="52"/>
        <v>98.912075681691704</v>
      </c>
      <c r="J391" s="78">
        <f t="shared" si="54"/>
        <v>98.912075681691704</v>
      </c>
      <c r="K391" s="82">
        <f>G391/F391*100</f>
        <v>98.912075681691704</v>
      </c>
    </row>
    <row r="392" spans="1:11" ht="75" x14ac:dyDescent="0.25">
      <c r="A392" s="179"/>
      <c r="B392" s="224"/>
      <c r="C392" s="86" t="s">
        <v>204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6">
        <v>0</v>
      </c>
      <c r="J392" s="78">
        <v>0</v>
      </c>
      <c r="K392" s="78">
        <v>0</v>
      </c>
    </row>
    <row r="393" spans="1:11" ht="45" x14ac:dyDescent="0.25">
      <c r="A393" s="179"/>
      <c r="B393" s="224"/>
      <c r="C393" s="85" t="s">
        <v>92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6">
        <v>0</v>
      </c>
      <c r="J393" s="78">
        <v>0</v>
      </c>
      <c r="K393" s="78">
        <v>0</v>
      </c>
    </row>
    <row r="394" spans="1:11" ht="75" x14ac:dyDescent="0.25">
      <c r="A394" s="179"/>
      <c r="B394" s="224"/>
      <c r="C394" s="86" t="s">
        <v>205</v>
      </c>
      <c r="D394" s="78">
        <v>0</v>
      </c>
      <c r="E394" s="78">
        <v>0</v>
      </c>
      <c r="F394" s="78">
        <v>0</v>
      </c>
      <c r="G394" s="78">
        <v>0</v>
      </c>
      <c r="H394" s="78">
        <v>0</v>
      </c>
      <c r="I394" s="76">
        <v>0</v>
      </c>
      <c r="J394" s="78">
        <v>0</v>
      </c>
      <c r="K394" s="78">
        <v>0</v>
      </c>
    </row>
    <row r="395" spans="1:11" ht="45" x14ac:dyDescent="0.25">
      <c r="A395" s="179"/>
      <c r="B395" s="224"/>
      <c r="C395" s="85" t="s">
        <v>78</v>
      </c>
      <c r="D395" s="78">
        <v>0</v>
      </c>
      <c r="E395" s="78">
        <v>0</v>
      </c>
      <c r="F395" s="78">
        <v>0</v>
      </c>
      <c r="G395" s="78">
        <v>0</v>
      </c>
      <c r="H395" s="78">
        <v>0</v>
      </c>
      <c r="I395" s="76">
        <v>0</v>
      </c>
      <c r="J395" s="78">
        <v>0</v>
      </c>
      <c r="K395" s="78">
        <v>0</v>
      </c>
    </row>
    <row r="396" spans="1:11" ht="45" x14ac:dyDescent="0.25">
      <c r="A396" s="219"/>
      <c r="B396" s="225"/>
      <c r="C396" s="85" t="s">
        <v>79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6">
        <v>0</v>
      </c>
      <c r="J396" s="78">
        <v>0</v>
      </c>
      <c r="K396" s="78">
        <v>0</v>
      </c>
    </row>
    <row r="397" spans="1:11" ht="15" customHeight="1" x14ac:dyDescent="0.25">
      <c r="A397" s="226" t="s">
        <v>257</v>
      </c>
      <c r="B397" s="180" t="s">
        <v>250</v>
      </c>
      <c r="C397" s="84" t="s">
        <v>203</v>
      </c>
      <c r="D397" s="75">
        <f>D398+D400+D402+D403</f>
        <v>406000</v>
      </c>
      <c r="E397" s="75">
        <f>E398+E400+E402+E403</f>
        <v>406000</v>
      </c>
      <c r="F397" s="75">
        <f>F398+F400+F402+F403</f>
        <v>406000</v>
      </c>
      <c r="G397" s="75">
        <f>G398+G400+G402+G403</f>
        <v>406000</v>
      </c>
      <c r="H397" s="75">
        <f>H398+H400+H402+H403</f>
        <v>406000</v>
      </c>
      <c r="I397" s="76">
        <f t="shared" si="52"/>
        <v>100</v>
      </c>
      <c r="J397" s="78">
        <f t="shared" si="54"/>
        <v>100</v>
      </c>
      <c r="K397" s="76">
        <f>G397/F397*100</f>
        <v>100</v>
      </c>
    </row>
    <row r="398" spans="1:11" ht="30" x14ac:dyDescent="0.25">
      <c r="A398" s="227"/>
      <c r="B398" s="181"/>
      <c r="C398" s="85" t="s">
        <v>76</v>
      </c>
      <c r="D398" s="78">
        <v>406000</v>
      </c>
      <c r="E398" s="78">
        <v>406000</v>
      </c>
      <c r="F398" s="78">
        <v>406000</v>
      </c>
      <c r="G398" s="78">
        <v>406000</v>
      </c>
      <c r="H398" s="78">
        <v>406000</v>
      </c>
      <c r="I398" s="76">
        <f t="shared" si="52"/>
        <v>100</v>
      </c>
      <c r="J398" s="78">
        <f t="shared" si="54"/>
        <v>100</v>
      </c>
      <c r="K398" s="82">
        <f>G398/F398*100</f>
        <v>100</v>
      </c>
    </row>
    <row r="399" spans="1:11" ht="75" x14ac:dyDescent="0.25">
      <c r="A399" s="227"/>
      <c r="B399" s="181"/>
      <c r="C399" s="86" t="s">
        <v>204</v>
      </c>
      <c r="D399" s="78">
        <v>0</v>
      </c>
      <c r="E399" s="78">
        <v>0</v>
      </c>
      <c r="F399" s="78">
        <v>0</v>
      </c>
      <c r="G399" s="78">
        <v>0</v>
      </c>
      <c r="H399" s="78">
        <v>0</v>
      </c>
      <c r="I399" s="76">
        <v>0</v>
      </c>
      <c r="J399" s="78">
        <v>0</v>
      </c>
      <c r="K399" s="78">
        <v>0</v>
      </c>
    </row>
    <row r="400" spans="1:11" ht="45" x14ac:dyDescent="0.25">
      <c r="A400" s="227"/>
      <c r="B400" s="181"/>
      <c r="C400" s="85" t="s">
        <v>92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6">
        <v>0</v>
      </c>
      <c r="J400" s="78">
        <v>0</v>
      </c>
      <c r="K400" s="78">
        <v>0</v>
      </c>
    </row>
    <row r="401" spans="1:11" ht="75" x14ac:dyDescent="0.25">
      <c r="A401" s="227"/>
      <c r="B401" s="181"/>
      <c r="C401" s="86" t="s">
        <v>205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6">
        <v>0</v>
      </c>
      <c r="J401" s="78">
        <v>0</v>
      </c>
      <c r="K401" s="78">
        <v>0</v>
      </c>
    </row>
    <row r="402" spans="1:11" ht="45" x14ac:dyDescent="0.25">
      <c r="A402" s="227"/>
      <c r="B402" s="181"/>
      <c r="C402" s="85" t="s">
        <v>78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6">
        <v>0</v>
      </c>
      <c r="J402" s="78">
        <v>0</v>
      </c>
      <c r="K402" s="78">
        <v>0</v>
      </c>
    </row>
    <row r="403" spans="1:11" ht="45" x14ac:dyDescent="0.25">
      <c r="A403" s="228"/>
      <c r="B403" s="182"/>
      <c r="C403" s="85" t="s">
        <v>79</v>
      </c>
      <c r="D403" s="78">
        <v>0</v>
      </c>
      <c r="E403" s="78">
        <v>0</v>
      </c>
      <c r="F403" s="78">
        <v>0</v>
      </c>
      <c r="G403" s="78">
        <v>0</v>
      </c>
      <c r="H403" s="78">
        <v>0</v>
      </c>
      <c r="I403" s="76">
        <v>0</v>
      </c>
      <c r="J403" s="78">
        <v>0</v>
      </c>
      <c r="K403" s="78">
        <v>0</v>
      </c>
    </row>
    <row r="404" spans="1:11" ht="15" customHeight="1" x14ac:dyDescent="0.25">
      <c r="A404" s="226" t="s">
        <v>258</v>
      </c>
      <c r="B404" s="180" t="s">
        <v>246</v>
      </c>
      <c r="C404" s="84" t="s">
        <v>203</v>
      </c>
      <c r="D404" s="75">
        <f>D405+D407+D409+D410</f>
        <v>0</v>
      </c>
      <c r="E404" s="75">
        <f>E405+E407</f>
        <v>0</v>
      </c>
      <c r="F404" s="75">
        <f>F405+F407+F409+F410</f>
        <v>0</v>
      </c>
      <c r="G404" s="75">
        <f>G405+G407+G409+G410</f>
        <v>0</v>
      </c>
      <c r="H404" s="75">
        <f>H405+H407+H409+H410</f>
        <v>0</v>
      </c>
      <c r="I404" s="76">
        <v>0</v>
      </c>
      <c r="J404" s="78">
        <v>0</v>
      </c>
      <c r="K404" s="76">
        <v>0</v>
      </c>
    </row>
    <row r="405" spans="1:11" ht="30" x14ac:dyDescent="0.25">
      <c r="A405" s="227"/>
      <c r="B405" s="181"/>
      <c r="C405" s="85" t="s">
        <v>76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6">
        <v>0</v>
      </c>
      <c r="J405" s="78">
        <v>0</v>
      </c>
      <c r="K405" s="76">
        <v>0</v>
      </c>
    </row>
    <row r="406" spans="1:11" ht="75" x14ac:dyDescent="0.25">
      <c r="A406" s="227"/>
      <c r="B406" s="181"/>
      <c r="C406" s="86" t="s">
        <v>204</v>
      </c>
      <c r="D406" s="78">
        <v>0</v>
      </c>
      <c r="E406" s="78">
        <v>0</v>
      </c>
      <c r="F406" s="78">
        <v>0</v>
      </c>
      <c r="G406" s="78">
        <f>G405</f>
        <v>0</v>
      </c>
      <c r="H406" s="78">
        <f>H405</f>
        <v>0</v>
      </c>
      <c r="I406" s="76">
        <v>0</v>
      </c>
      <c r="J406" s="78">
        <v>0</v>
      </c>
      <c r="K406" s="76">
        <v>0</v>
      </c>
    </row>
    <row r="407" spans="1:11" ht="45" x14ac:dyDescent="0.25">
      <c r="A407" s="227"/>
      <c r="B407" s="181"/>
      <c r="C407" s="85" t="s">
        <v>92</v>
      </c>
      <c r="D407" s="78">
        <v>0</v>
      </c>
      <c r="E407" s="78">
        <v>0</v>
      </c>
      <c r="F407" s="78">
        <v>0</v>
      </c>
      <c r="G407" s="78">
        <v>0</v>
      </c>
      <c r="H407" s="78">
        <v>0</v>
      </c>
      <c r="I407" s="76">
        <v>0</v>
      </c>
      <c r="J407" s="78">
        <v>0</v>
      </c>
      <c r="K407" s="76">
        <v>0</v>
      </c>
    </row>
    <row r="408" spans="1:11" ht="75" x14ac:dyDescent="0.25">
      <c r="A408" s="227"/>
      <c r="B408" s="181"/>
      <c r="C408" s="86" t="s">
        <v>205</v>
      </c>
      <c r="D408" s="78">
        <v>0</v>
      </c>
      <c r="E408" s="78">
        <v>0</v>
      </c>
      <c r="F408" s="78">
        <v>0</v>
      </c>
      <c r="G408" s="78">
        <v>0</v>
      </c>
      <c r="H408" s="78">
        <f>H407</f>
        <v>0</v>
      </c>
      <c r="I408" s="76">
        <v>0</v>
      </c>
      <c r="J408" s="78">
        <v>0</v>
      </c>
      <c r="K408" s="76">
        <v>0</v>
      </c>
    </row>
    <row r="409" spans="1:11" ht="45" x14ac:dyDescent="0.25">
      <c r="A409" s="227"/>
      <c r="B409" s="181"/>
      <c r="C409" s="85" t="s">
        <v>78</v>
      </c>
      <c r="D409" s="78">
        <v>0</v>
      </c>
      <c r="E409" s="78">
        <v>0</v>
      </c>
      <c r="F409" s="78">
        <v>0</v>
      </c>
      <c r="G409" s="78">
        <v>0</v>
      </c>
      <c r="H409" s="78">
        <v>0</v>
      </c>
      <c r="I409" s="76">
        <v>0</v>
      </c>
      <c r="J409" s="78">
        <v>0</v>
      </c>
      <c r="K409" s="78">
        <v>0</v>
      </c>
    </row>
    <row r="410" spans="1:11" ht="45" x14ac:dyDescent="0.25">
      <c r="A410" s="227"/>
      <c r="B410" s="182"/>
      <c r="C410" s="85" t="s">
        <v>79</v>
      </c>
      <c r="D410" s="78">
        <v>0</v>
      </c>
      <c r="E410" s="78">
        <v>0</v>
      </c>
      <c r="F410" s="78">
        <v>0</v>
      </c>
      <c r="G410" s="78">
        <v>0</v>
      </c>
      <c r="H410" s="78">
        <v>0</v>
      </c>
      <c r="I410" s="76">
        <v>0</v>
      </c>
      <c r="J410" s="78">
        <v>0</v>
      </c>
      <c r="K410" s="78">
        <v>0</v>
      </c>
    </row>
    <row r="411" spans="1:11" ht="15" customHeight="1" x14ac:dyDescent="0.25">
      <c r="A411" s="227"/>
      <c r="B411" s="180" t="s">
        <v>83</v>
      </c>
      <c r="C411" s="85" t="s">
        <v>203</v>
      </c>
      <c r="D411" s="78">
        <f>D412+D414+D416+D417</f>
        <v>7288.9000000000005</v>
      </c>
      <c r="E411" s="78">
        <f>E412+E414+E416+E417</f>
        <v>7288.9000000000005</v>
      </c>
      <c r="F411" s="78">
        <f>F412+F414+F416+F417</f>
        <v>7288.9000000000005</v>
      </c>
      <c r="G411" s="78">
        <f>G412+G414+G416+G417</f>
        <v>7288.9000000000005</v>
      </c>
      <c r="H411" s="78">
        <f>H412+H414+H416+H417</f>
        <v>7288.9000000000005</v>
      </c>
      <c r="I411" s="76">
        <f t="shared" ref="I411:I468" si="55">H411/D411*100</f>
        <v>100</v>
      </c>
      <c r="J411" s="78">
        <f t="shared" si="54"/>
        <v>100</v>
      </c>
      <c r="K411" s="76">
        <f>G411/F411*100</f>
        <v>100</v>
      </c>
    </row>
    <row r="412" spans="1:11" ht="30" x14ac:dyDescent="0.25">
      <c r="A412" s="227"/>
      <c r="B412" s="181"/>
      <c r="C412" s="85" t="s">
        <v>76</v>
      </c>
      <c r="D412" s="78">
        <v>2727.3</v>
      </c>
      <c r="E412" s="78">
        <v>2727.3</v>
      </c>
      <c r="F412" s="78">
        <v>2727.3</v>
      </c>
      <c r="G412" s="78">
        <v>2727.3</v>
      </c>
      <c r="H412" s="78">
        <v>2727.3</v>
      </c>
      <c r="I412" s="76">
        <f t="shared" si="55"/>
        <v>100</v>
      </c>
      <c r="J412" s="78">
        <f t="shared" si="54"/>
        <v>100</v>
      </c>
      <c r="K412" s="82">
        <f>G412/F412*100</f>
        <v>100</v>
      </c>
    </row>
    <row r="413" spans="1:11" ht="75" x14ac:dyDescent="0.25">
      <c r="A413" s="227"/>
      <c r="B413" s="181"/>
      <c r="C413" s="86" t="s">
        <v>204</v>
      </c>
      <c r="D413" s="78">
        <f>D412</f>
        <v>2727.3</v>
      </c>
      <c r="E413" s="78">
        <f>E412</f>
        <v>2727.3</v>
      </c>
      <c r="F413" s="78">
        <f>F412</f>
        <v>2727.3</v>
      </c>
      <c r="G413" s="78">
        <f>G412</f>
        <v>2727.3</v>
      </c>
      <c r="H413" s="78">
        <f>H412</f>
        <v>2727.3</v>
      </c>
      <c r="I413" s="76">
        <f t="shared" si="55"/>
        <v>100</v>
      </c>
      <c r="J413" s="78">
        <f t="shared" si="54"/>
        <v>100</v>
      </c>
      <c r="K413" s="82">
        <v>0</v>
      </c>
    </row>
    <row r="414" spans="1:11" ht="45" x14ac:dyDescent="0.25">
      <c r="A414" s="227"/>
      <c r="B414" s="181"/>
      <c r="C414" s="85" t="s">
        <v>92</v>
      </c>
      <c r="D414" s="78">
        <v>4561.6000000000004</v>
      </c>
      <c r="E414" s="78">
        <v>4561.6000000000004</v>
      </c>
      <c r="F414" s="78">
        <v>4561.6000000000004</v>
      </c>
      <c r="G414" s="78">
        <v>4561.6000000000004</v>
      </c>
      <c r="H414" s="78">
        <v>4561.6000000000004</v>
      </c>
      <c r="I414" s="76">
        <f t="shared" si="55"/>
        <v>100</v>
      </c>
      <c r="J414" s="78">
        <f t="shared" si="54"/>
        <v>100</v>
      </c>
      <c r="K414" s="76">
        <f>G414/F414*100</f>
        <v>100</v>
      </c>
    </row>
    <row r="415" spans="1:11" ht="75" x14ac:dyDescent="0.25">
      <c r="A415" s="227"/>
      <c r="B415" s="181"/>
      <c r="C415" s="86" t="s">
        <v>205</v>
      </c>
      <c r="D415" s="78">
        <f>D414</f>
        <v>4561.6000000000004</v>
      </c>
      <c r="E415" s="78">
        <f>E414</f>
        <v>4561.6000000000004</v>
      </c>
      <c r="F415" s="78">
        <f>F414</f>
        <v>4561.6000000000004</v>
      </c>
      <c r="G415" s="78">
        <f>G414</f>
        <v>4561.6000000000004</v>
      </c>
      <c r="H415" s="78">
        <f>H414</f>
        <v>4561.6000000000004</v>
      </c>
      <c r="I415" s="76">
        <f t="shared" si="55"/>
        <v>100</v>
      </c>
      <c r="J415" s="78">
        <f t="shared" si="54"/>
        <v>100</v>
      </c>
      <c r="K415" s="76">
        <f>G415/F415*100</f>
        <v>100</v>
      </c>
    </row>
    <row r="416" spans="1:11" ht="45" x14ac:dyDescent="0.25">
      <c r="A416" s="227"/>
      <c r="B416" s="181"/>
      <c r="C416" s="85" t="s">
        <v>78</v>
      </c>
      <c r="D416" s="78">
        <v>0</v>
      </c>
      <c r="E416" s="78">
        <v>0</v>
      </c>
      <c r="F416" s="78">
        <v>0</v>
      </c>
      <c r="G416" s="78">
        <v>0</v>
      </c>
      <c r="H416" s="78">
        <v>0</v>
      </c>
      <c r="I416" s="76">
        <v>0</v>
      </c>
      <c r="J416" s="78">
        <v>0</v>
      </c>
      <c r="K416" s="78">
        <v>0</v>
      </c>
    </row>
    <row r="417" spans="1:11" ht="45" x14ac:dyDescent="0.25">
      <c r="A417" s="228"/>
      <c r="B417" s="182"/>
      <c r="C417" s="85" t="s">
        <v>79</v>
      </c>
      <c r="D417" s="78">
        <v>0</v>
      </c>
      <c r="E417" s="78">
        <v>0</v>
      </c>
      <c r="F417" s="78">
        <v>0</v>
      </c>
      <c r="G417" s="78">
        <v>0</v>
      </c>
      <c r="H417" s="78">
        <v>0</v>
      </c>
      <c r="I417" s="76">
        <v>0</v>
      </c>
      <c r="J417" s="78">
        <v>0</v>
      </c>
      <c r="K417" s="78">
        <v>0</v>
      </c>
    </row>
    <row r="418" spans="1:11" ht="15" customHeight="1" x14ac:dyDescent="0.25">
      <c r="A418" s="210" t="s">
        <v>259</v>
      </c>
      <c r="B418" s="180" t="s">
        <v>246</v>
      </c>
      <c r="C418" s="84" t="s">
        <v>203</v>
      </c>
      <c r="D418" s="75">
        <f>D419+D421+D423+D424</f>
        <v>10</v>
      </c>
      <c r="E418" s="75">
        <f>E419+E421</f>
        <v>10</v>
      </c>
      <c r="F418" s="75">
        <f>F419+F421+F423+F424</f>
        <v>10</v>
      </c>
      <c r="G418" s="75">
        <f>G419+G421+G423+G424</f>
        <v>10</v>
      </c>
      <c r="H418" s="75">
        <f>H419+H421+H423+H424</f>
        <v>10</v>
      </c>
      <c r="I418" s="76">
        <f t="shared" ref="I418:I419" si="56">H418/D418*100</f>
        <v>100</v>
      </c>
      <c r="J418" s="78">
        <f t="shared" ref="J418:K419" si="57">G418/E418*100</f>
        <v>100</v>
      </c>
      <c r="K418" s="78">
        <f t="shared" si="57"/>
        <v>100</v>
      </c>
    </row>
    <row r="419" spans="1:11" ht="30" x14ac:dyDescent="0.25">
      <c r="A419" s="211"/>
      <c r="B419" s="181"/>
      <c r="C419" s="85" t="s">
        <v>76</v>
      </c>
      <c r="D419" s="78">
        <v>10</v>
      </c>
      <c r="E419" s="78">
        <v>10</v>
      </c>
      <c r="F419" s="78">
        <v>10</v>
      </c>
      <c r="G419" s="78">
        <v>10</v>
      </c>
      <c r="H419" s="78">
        <v>10</v>
      </c>
      <c r="I419" s="76">
        <f t="shared" si="56"/>
        <v>100</v>
      </c>
      <c r="J419" s="78">
        <f t="shared" si="57"/>
        <v>100</v>
      </c>
      <c r="K419" s="78">
        <f t="shared" si="57"/>
        <v>100</v>
      </c>
    </row>
    <row r="420" spans="1:11" ht="75" x14ac:dyDescent="0.25">
      <c r="A420" s="211"/>
      <c r="B420" s="181"/>
      <c r="C420" s="86" t="s">
        <v>204</v>
      </c>
      <c r="D420" s="78">
        <v>0</v>
      </c>
      <c r="E420" s="78">
        <v>0</v>
      </c>
      <c r="F420" s="78">
        <v>0</v>
      </c>
      <c r="G420" s="78">
        <f>G419</f>
        <v>10</v>
      </c>
      <c r="H420" s="78">
        <f>H419</f>
        <v>10</v>
      </c>
      <c r="I420" s="76">
        <v>0</v>
      </c>
      <c r="J420" s="78">
        <v>0</v>
      </c>
      <c r="K420" s="76">
        <v>0</v>
      </c>
    </row>
    <row r="421" spans="1:11" ht="45" x14ac:dyDescent="0.25">
      <c r="A421" s="211"/>
      <c r="B421" s="181"/>
      <c r="C421" s="85" t="s">
        <v>92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6">
        <v>0</v>
      </c>
      <c r="J421" s="78">
        <v>0</v>
      </c>
      <c r="K421" s="76">
        <v>0</v>
      </c>
    </row>
    <row r="422" spans="1:11" ht="75" x14ac:dyDescent="0.25">
      <c r="A422" s="211"/>
      <c r="B422" s="181"/>
      <c r="C422" s="86" t="s">
        <v>205</v>
      </c>
      <c r="D422" s="78">
        <v>0</v>
      </c>
      <c r="E422" s="78">
        <v>0</v>
      </c>
      <c r="F422" s="78">
        <v>0</v>
      </c>
      <c r="G422" s="78">
        <v>0</v>
      </c>
      <c r="H422" s="78">
        <f>H421</f>
        <v>0</v>
      </c>
      <c r="I422" s="76">
        <v>0</v>
      </c>
      <c r="J422" s="78">
        <v>0</v>
      </c>
      <c r="K422" s="76">
        <v>0</v>
      </c>
    </row>
    <row r="423" spans="1:11" ht="45" x14ac:dyDescent="0.25">
      <c r="A423" s="211"/>
      <c r="B423" s="181"/>
      <c r="C423" s="85" t="s">
        <v>78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6">
        <v>0</v>
      </c>
      <c r="J423" s="78">
        <v>0</v>
      </c>
      <c r="K423" s="78">
        <v>0</v>
      </c>
    </row>
    <row r="424" spans="1:11" ht="45" x14ac:dyDescent="0.25">
      <c r="A424" s="212"/>
      <c r="B424" s="182"/>
      <c r="C424" s="85" t="s">
        <v>79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6">
        <v>0</v>
      </c>
      <c r="J424" s="78">
        <v>0</v>
      </c>
      <c r="K424" s="78">
        <v>0</v>
      </c>
    </row>
    <row r="425" spans="1:11" ht="15" customHeight="1" x14ac:dyDescent="0.25">
      <c r="A425" s="226" t="s">
        <v>260</v>
      </c>
      <c r="B425" s="180" t="s">
        <v>250</v>
      </c>
      <c r="C425" s="85" t="s">
        <v>203</v>
      </c>
      <c r="D425" s="78">
        <f>D426+D428+D430+D431</f>
        <v>19130.300000000003</v>
      </c>
      <c r="E425" s="78">
        <f t="shared" ref="E425:H425" si="58">E426+E428+E430+E431</f>
        <v>19130.300000000003</v>
      </c>
      <c r="F425" s="78">
        <f t="shared" si="58"/>
        <v>19130.300000000003</v>
      </c>
      <c r="G425" s="78">
        <f t="shared" si="58"/>
        <v>19105.830000000002</v>
      </c>
      <c r="H425" s="78">
        <f t="shared" si="58"/>
        <v>19105.830000000002</v>
      </c>
      <c r="I425" s="76">
        <f t="shared" si="55"/>
        <v>99.872087735163589</v>
      </c>
      <c r="J425" s="78">
        <f t="shared" si="54"/>
        <v>99.872087735163589</v>
      </c>
      <c r="K425" s="76">
        <f>G425/F425*100</f>
        <v>99.872087735163589</v>
      </c>
    </row>
    <row r="426" spans="1:11" ht="30" x14ac:dyDescent="0.25">
      <c r="A426" s="227"/>
      <c r="B426" s="181"/>
      <c r="C426" s="85" t="s">
        <v>76</v>
      </c>
      <c r="D426" s="78">
        <f>D433+D440+D447+D454</f>
        <v>8433.2000000000007</v>
      </c>
      <c r="E426" s="78">
        <f t="shared" ref="E426:H426" si="59">E433+E440+E447+E454</f>
        <v>8433.2000000000007</v>
      </c>
      <c r="F426" s="78">
        <f t="shared" si="59"/>
        <v>8433.2000000000007</v>
      </c>
      <c r="G426" s="78">
        <f t="shared" si="59"/>
        <v>8408.73</v>
      </c>
      <c r="H426" s="78">
        <f t="shared" si="59"/>
        <v>8408.73</v>
      </c>
      <c r="I426" s="76">
        <f t="shared" si="55"/>
        <v>99.709837309680765</v>
      </c>
      <c r="J426" s="78">
        <f t="shared" si="54"/>
        <v>99.709837309680765</v>
      </c>
      <c r="K426" s="82">
        <f>G426/F426*100</f>
        <v>99.709837309680765</v>
      </c>
    </row>
    <row r="427" spans="1:11" ht="75" x14ac:dyDescent="0.25">
      <c r="A427" s="227"/>
      <c r="B427" s="181"/>
      <c r="C427" s="86" t="s">
        <v>204</v>
      </c>
      <c r="D427" s="78">
        <f>D455</f>
        <v>1322.1</v>
      </c>
      <c r="E427" s="78">
        <f t="shared" ref="E427:H428" si="60">E455</f>
        <v>1322.1</v>
      </c>
      <c r="F427" s="78">
        <f t="shared" si="60"/>
        <v>1322.1</v>
      </c>
      <c r="G427" s="78">
        <f t="shared" si="60"/>
        <v>1322.1</v>
      </c>
      <c r="H427" s="78">
        <f t="shared" si="60"/>
        <v>1322.1</v>
      </c>
      <c r="I427" s="76">
        <f t="shared" si="55"/>
        <v>100</v>
      </c>
      <c r="J427" s="78">
        <f t="shared" si="54"/>
        <v>100</v>
      </c>
      <c r="K427" s="82">
        <f>G427/F427*100</f>
        <v>100</v>
      </c>
    </row>
    <row r="428" spans="1:11" ht="45" x14ac:dyDescent="0.25">
      <c r="A428" s="227"/>
      <c r="B428" s="181"/>
      <c r="C428" s="85" t="s">
        <v>92</v>
      </c>
      <c r="D428" s="78">
        <f>D456</f>
        <v>10697.1</v>
      </c>
      <c r="E428" s="78">
        <f t="shared" si="60"/>
        <v>10697.1</v>
      </c>
      <c r="F428" s="78">
        <f t="shared" si="60"/>
        <v>10697.1</v>
      </c>
      <c r="G428" s="78">
        <f t="shared" si="60"/>
        <v>10697.1</v>
      </c>
      <c r="H428" s="78">
        <f t="shared" si="60"/>
        <v>10697.1</v>
      </c>
      <c r="I428" s="76">
        <f t="shared" si="55"/>
        <v>100</v>
      </c>
      <c r="J428" s="78">
        <f t="shared" si="54"/>
        <v>100</v>
      </c>
      <c r="K428" s="76">
        <f>G428/F428*100</f>
        <v>100</v>
      </c>
    </row>
    <row r="429" spans="1:11" ht="75" x14ac:dyDescent="0.25">
      <c r="A429" s="227"/>
      <c r="B429" s="181"/>
      <c r="C429" s="86" t="s">
        <v>205</v>
      </c>
      <c r="D429" s="78">
        <f>D428</f>
        <v>10697.1</v>
      </c>
      <c r="E429" s="78">
        <f>E428</f>
        <v>10697.1</v>
      </c>
      <c r="F429" s="78">
        <f>F428</f>
        <v>10697.1</v>
      </c>
      <c r="G429" s="78">
        <f>G428</f>
        <v>10697.1</v>
      </c>
      <c r="H429" s="78">
        <f>H428</f>
        <v>10697.1</v>
      </c>
      <c r="I429" s="76">
        <f t="shared" si="55"/>
        <v>100</v>
      </c>
      <c r="J429" s="78">
        <f t="shared" si="54"/>
        <v>100</v>
      </c>
      <c r="K429" s="76">
        <f>G429/F429*100</f>
        <v>100</v>
      </c>
    </row>
    <row r="430" spans="1:11" ht="45" x14ac:dyDescent="0.25">
      <c r="A430" s="227"/>
      <c r="B430" s="181"/>
      <c r="C430" s="85" t="s">
        <v>78</v>
      </c>
      <c r="D430" s="78">
        <v>0</v>
      </c>
      <c r="E430" s="78">
        <v>0</v>
      </c>
      <c r="F430" s="78">
        <v>0</v>
      </c>
      <c r="G430" s="78">
        <v>0</v>
      </c>
      <c r="H430" s="78">
        <v>0</v>
      </c>
      <c r="I430" s="76">
        <v>0</v>
      </c>
      <c r="J430" s="78">
        <v>0</v>
      </c>
      <c r="K430" s="78">
        <v>0</v>
      </c>
    </row>
    <row r="431" spans="1:11" ht="45" x14ac:dyDescent="0.25">
      <c r="A431" s="228"/>
      <c r="B431" s="182"/>
      <c r="C431" s="85" t="s">
        <v>79</v>
      </c>
      <c r="D431" s="78">
        <v>0</v>
      </c>
      <c r="E431" s="78">
        <v>0</v>
      </c>
      <c r="F431" s="78">
        <v>0</v>
      </c>
      <c r="G431" s="78">
        <v>0</v>
      </c>
      <c r="H431" s="78">
        <v>0</v>
      </c>
      <c r="I431" s="76">
        <v>0</v>
      </c>
      <c r="J431" s="78">
        <v>0</v>
      </c>
      <c r="K431" s="78">
        <v>0</v>
      </c>
    </row>
    <row r="432" spans="1:11" ht="15" customHeight="1" x14ac:dyDescent="0.25">
      <c r="A432" s="226" t="s">
        <v>261</v>
      </c>
      <c r="B432" s="180" t="s">
        <v>246</v>
      </c>
      <c r="C432" s="85" t="s">
        <v>203</v>
      </c>
      <c r="D432" s="78">
        <f>D433+D435+D437+D438</f>
        <v>5759.5</v>
      </c>
      <c r="E432" s="78">
        <f t="shared" ref="E432:H432" si="61">E433+E435+E437+E438</f>
        <v>5759.5</v>
      </c>
      <c r="F432" s="78">
        <f t="shared" si="61"/>
        <v>5759.5</v>
      </c>
      <c r="G432" s="78">
        <f t="shared" si="61"/>
        <v>5735.03</v>
      </c>
      <c r="H432" s="78">
        <f t="shared" si="61"/>
        <v>5735.03</v>
      </c>
      <c r="I432" s="76">
        <f t="shared" si="55"/>
        <v>99.575136730618979</v>
      </c>
      <c r="J432" s="78">
        <f t="shared" si="54"/>
        <v>99.575136730618979</v>
      </c>
      <c r="K432" s="76">
        <f>G432/F432*100</f>
        <v>99.575136730618979</v>
      </c>
    </row>
    <row r="433" spans="1:11" ht="30" x14ac:dyDescent="0.25">
      <c r="A433" s="227"/>
      <c r="B433" s="181"/>
      <c r="C433" s="85" t="s">
        <v>76</v>
      </c>
      <c r="D433" s="78">
        <v>5759.5</v>
      </c>
      <c r="E433" s="78">
        <v>5759.5</v>
      </c>
      <c r="F433" s="78">
        <v>5759.5</v>
      </c>
      <c r="G433" s="78">
        <v>5735.03</v>
      </c>
      <c r="H433" s="78">
        <v>5735.03</v>
      </c>
      <c r="I433" s="76">
        <f t="shared" si="55"/>
        <v>99.575136730618979</v>
      </c>
      <c r="J433" s="78">
        <f t="shared" si="54"/>
        <v>99.575136730618979</v>
      </c>
      <c r="K433" s="82">
        <f>G433/F433*100</f>
        <v>99.575136730618979</v>
      </c>
    </row>
    <row r="434" spans="1:11" ht="75" x14ac:dyDescent="0.25">
      <c r="A434" s="227"/>
      <c r="B434" s="181"/>
      <c r="C434" s="86" t="s">
        <v>204</v>
      </c>
      <c r="D434" s="78">
        <v>0</v>
      </c>
      <c r="E434" s="78">
        <v>0</v>
      </c>
      <c r="F434" s="78">
        <v>0</v>
      </c>
      <c r="G434" s="78">
        <v>0</v>
      </c>
      <c r="H434" s="78">
        <v>0</v>
      </c>
      <c r="I434" s="76">
        <v>0</v>
      </c>
      <c r="J434" s="78">
        <v>0</v>
      </c>
      <c r="K434" s="82">
        <v>0</v>
      </c>
    </row>
    <row r="435" spans="1:11" ht="45" x14ac:dyDescent="0.25">
      <c r="A435" s="227"/>
      <c r="B435" s="181"/>
      <c r="C435" s="85" t="s">
        <v>92</v>
      </c>
      <c r="D435" s="78">
        <v>0</v>
      </c>
      <c r="E435" s="78">
        <v>0</v>
      </c>
      <c r="F435" s="78">
        <v>0</v>
      </c>
      <c r="G435" s="78">
        <v>0</v>
      </c>
      <c r="H435" s="78">
        <v>0</v>
      </c>
      <c r="I435" s="76">
        <v>0</v>
      </c>
      <c r="J435" s="78">
        <v>0</v>
      </c>
      <c r="K435" s="76">
        <v>0</v>
      </c>
    </row>
    <row r="436" spans="1:11" ht="75" x14ac:dyDescent="0.25">
      <c r="A436" s="227"/>
      <c r="B436" s="181"/>
      <c r="C436" s="86" t="s">
        <v>205</v>
      </c>
      <c r="D436" s="78">
        <f>D435</f>
        <v>0</v>
      </c>
      <c r="E436" s="78">
        <f>E435</f>
        <v>0</v>
      </c>
      <c r="F436" s="78">
        <f>F435</f>
        <v>0</v>
      </c>
      <c r="G436" s="78">
        <f>G435</f>
        <v>0</v>
      </c>
      <c r="H436" s="78">
        <f>H435</f>
        <v>0</v>
      </c>
      <c r="I436" s="76">
        <v>0</v>
      </c>
      <c r="J436" s="78">
        <v>0</v>
      </c>
      <c r="K436" s="76">
        <v>0</v>
      </c>
    </row>
    <row r="437" spans="1:11" ht="45" x14ac:dyDescent="0.25">
      <c r="A437" s="227"/>
      <c r="B437" s="181"/>
      <c r="C437" s="85" t="s">
        <v>78</v>
      </c>
      <c r="D437" s="78">
        <v>0</v>
      </c>
      <c r="E437" s="78">
        <v>0</v>
      </c>
      <c r="F437" s="78">
        <v>0</v>
      </c>
      <c r="G437" s="78">
        <v>0</v>
      </c>
      <c r="H437" s="78">
        <v>0</v>
      </c>
      <c r="I437" s="76">
        <v>0</v>
      </c>
      <c r="J437" s="78">
        <v>0</v>
      </c>
      <c r="K437" s="78">
        <v>0</v>
      </c>
    </row>
    <row r="438" spans="1:11" ht="45" x14ac:dyDescent="0.25">
      <c r="A438" s="228"/>
      <c r="B438" s="182"/>
      <c r="C438" s="85" t="s">
        <v>79</v>
      </c>
      <c r="D438" s="78">
        <v>0</v>
      </c>
      <c r="E438" s="78">
        <v>0</v>
      </c>
      <c r="F438" s="78">
        <v>0</v>
      </c>
      <c r="G438" s="78">
        <v>0</v>
      </c>
      <c r="H438" s="78">
        <v>0</v>
      </c>
      <c r="I438" s="76">
        <v>0</v>
      </c>
      <c r="J438" s="78">
        <v>0</v>
      </c>
      <c r="K438" s="78">
        <v>0</v>
      </c>
    </row>
    <row r="439" spans="1:11" ht="15" customHeight="1" x14ac:dyDescent="0.25">
      <c r="A439" s="226" t="s">
        <v>262</v>
      </c>
      <c r="B439" s="180" t="s">
        <v>246</v>
      </c>
      <c r="C439" s="85" t="s">
        <v>203</v>
      </c>
      <c r="D439" s="78">
        <f>D440+D442+D444+D445</f>
        <v>876.6</v>
      </c>
      <c r="E439" s="78">
        <f t="shared" ref="E439:H439" si="62">E440+E442+E444+E445</f>
        <v>876.6</v>
      </c>
      <c r="F439" s="78">
        <f t="shared" si="62"/>
        <v>876.6</v>
      </c>
      <c r="G439" s="78">
        <f t="shared" si="62"/>
        <v>876.6</v>
      </c>
      <c r="H439" s="78">
        <f t="shared" si="62"/>
        <v>876.6</v>
      </c>
      <c r="I439" s="76">
        <f t="shared" si="55"/>
        <v>100</v>
      </c>
      <c r="J439" s="78">
        <f t="shared" ref="I439:J496" si="63">G439/E439*100</f>
        <v>100</v>
      </c>
      <c r="K439" s="76">
        <f>G439/F439*100</f>
        <v>100</v>
      </c>
    </row>
    <row r="440" spans="1:11" ht="30" x14ac:dyDescent="0.25">
      <c r="A440" s="227"/>
      <c r="B440" s="181"/>
      <c r="C440" s="85" t="s">
        <v>76</v>
      </c>
      <c r="D440" s="78">
        <v>876.6</v>
      </c>
      <c r="E440" s="78">
        <v>876.6</v>
      </c>
      <c r="F440" s="78">
        <v>876.6</v>
      </c>
      <c r="G440" s="78">
        <v>876.6</v>
      </c>
      <c r="H440" s="78">
        <v>876.6</v>
      </c>
      <c r="I440" s="76">
        <f t="shared" si="55"/>
        <v>100</v>
      </c>
      <c r="J440" s="78">
        <f t="shared" si="63"/>
        <v>100</v>
      </c>
      <c r="K440" s="82">
        <f>G440/F440*100</f>
        <v>100</v>
      </c>
    </row>
    <row r="441" spans="1:11" ht="75" x14ac:dyDescent="0.25">
      <c r="A441" s="227"/>
      <c r="B441" s="181"/>
      <c r="C441" s="86" t="s">
        <v>204</v>
      </c>
      <c r="D441" s="78">
        <v>0</v>
      </c>
      <c r="E441" s="78">
        <v>0</v>
      </c>
      <c r="F441" s="78">
        <v>0</v>
      </c>
      <c r="G441" s="78">
        <v>0</v>
      </c>
      <c r="H441" s="78">
        <v>0</v>
      </c>
      <c r="I441" s="76">
        <v>0</v>
      </c>
      <c r="J441" s="78">
        <v>0</v>
      </c>
      <c r="K441" s="82">
        <v>0</v>
      </c>
    </row>
    <row r="442" spans="1:11" ht="45" x14ac:dyDescent="0.25">
      <c r="A442" s="227"/>
      <c r="B442" s="181"/>
      <c r="C442" s="85" t="s">
        <v>92</v>
      </c>
      <c r="D442" s="78">
        <v>0</v>
      </c>
      <c r="E442" s="78">
        <v>0</v>
      </c>
      <c r="F442" s="78">
        <v>0</v>
      </c>
      <c r="G442" s="78">
        <v>0</v>
      </c>
      <c r="H442" s="78">
        <v>0</v>
      </c>
      <c r="I442" s="76">
        <v>0</v>
      </c>
      <c r="J442" s="78">
        <v>0</v>
      </c>
      <c r="K442" s="76">
        <v>0</v>
      </c>
    </row>
    <row r="443" spans="1:11" ht="75" x14ac:dyDescent="0.25">
      <c r="A443" s="227"/>
      <c r="B443" s="181"/>
      <c r="C443" s="86" t="s">
        <v>205</v>
      </c>
      <c r="D443" s="78">
        <f>D442</f>
        <v>0</v>
      </c>
      <c r="E443" s="78">
        <f>E442</f>
        <v>0</v>
      </c>
      <c r="F443" s="78">
        <f>F442</f>
        <v>0</v>
      </c>
      <c r="G443" s="78">
        <f>G442</f>
        <v>0</v>
      </c>
      <c r="H443" s="78">
        <f>H442</f>
        <v>0</v>
      </c>
      <c r="I443" s="76">
        <v>0</v>
      </c>
      <c r="J443" s="78">
        <v>0</v>
      </c>
      <c r="K443" s="76">
        <v>0</v>
      </c>
    </row>
    <row r="444" spans="1:11" ht="45" x14ac:dyDescent="0.25">
      <c r="A444" s="227"/>
      <c r="B444" s="181"/>
      <c r="C444" s="85" t="s">
        <v>78</v>
      </c>
      <c r="D444" s="78">
        <v>0</v>
      </c>
      <c r="E444" s="78">
        <v>0</v>
      </c>
      <c r="F444" s="78">
        <v>0</v>
      </c>
      <c r="G444" s="78">
        <v>0</v>
      </c>
      <c r="H444" s="78">
        <v>0</v>
      </c>
      <c r="I444" s="76">
        <v>0</v>
      </c>
      <c r="J444" s="78">
        <v>0</v>
      </c>
      <c r="K444" s="78">
        <v>0</v>
      </c>
    </row>
    <row r="445" spans="1:11" ht="45" x14ac:dyDescent="0.25">
      <c r="A445" s="228"/>
      <c r="B445" s="182"/>
      <c r="C445" s="85" t="s">
        <v>79</v>
      </c>
      <c r="D445" s="78">
        <v>0</v>
      </c>
      <c r="E445" s="78">
        <v>0</v>
      </c>
      <c r="F445" s="78">
        <v>0</v>
      </c>
      <c r="G445" s="78">
        <v>0</v>
      </c>
      <c r="H445" s="78">
        <v>0</v>
      </c>
      <c r="I445" s="76">
        <v>0</v>
      </c>
      <c r="J445" s="78">
        <v>0</v>
      </c>
      <c r="K445" s="78">
        <v>0</v>
      </c>
    </row>
    <row r="446" spans="1:11" ht="15" customHeight="1" x14ac:dyDescent="0.25">
      <c r="A446" s="178" t="s">
        <v>263</v>
      </c>
      <c r="B446" s="180" t="s">
        <v>250</v>
      </c>
      <c r="C446" s="85" t="s">
        <v>203</v>
      </c>
      <c r="D446" s="78">
        <f>D447+D449+D451+D452</f>
        <v>475</v>
      </c>
      <c r="E446" s="78">
        <f>E447+E449+E451+E452</f>
        <v>475</v>
      </c>
      <c r="F446" s="78">
        <f>F447+F449+F451+F452</f>
        <v>475</v>
      </c>
      <c r="G446" s="78">
        <f>G447+G449+G451+G452</f>
        <v>475</v>
      </c>
      <c r="H446" s="78">
        <f>H447+H449+H451+H452</f>
        <v>475</v>
      </c>
      <c r="I446" s="76">
        <f t="shared" si="55"/>
        <v>100</v>
      </c>
      <c r="J446" s="78">
        <f t="shared" si="63"/>
        <v>100</v>
      </c>
      <c r="K446" s="76">
        <f>G446/F446*100</f>
        <v>100</v>
      </c>
    </row>
    <row r="447" spans="1:11" ht="30" x14ac:dyDescent="0.25">
      <c r="A447" s="179"/>
      <c r="B447" s="181"/>
      <c r="C447" s="85" t="s">
        <v>76</v>
      </c>
      <c r="D447" s="78">
        <v>475</v>
      </c>
      <c r="E447" s="78">
        <v>475</v>
      </c>
      <c r="F447" s="78">
        <v>475</v>
      </c>
      <c r="G447" s="78">
        <v>475</v>
      </c>
      <c r="H447" s="78">
        <v>475</v>
      </c>
      <c r="I447" s="76">
        <f t="shared" si="55"/>
        <v>100</v>
      </c>
      <c r="J447" s="78">
        <f t="shared" si="63"/>
        <v>100</v>
      </c>
      <c r="K447" s="82">
        <f>G447/F447*100</f>
        <v>100</v>
      </c>
    </row>
    <row r="448" spans="1:11" ht="75" x14ac:dyDescent="0.25">
      <c r="A448" s="179"/>
      <c r="B448" s="181"/>
      <c r="C448" s="86" t="s">
        <v>204</v>
      </c>
      <c r="D448" s="78">
        <v>0</v>
      </c>
      <c r="E448" s="78">
        <v>0</v>
      </c>
      <c r="F448" s="78">
        <v>0</v>
      </c>
      <c r="G448" s="78">
        <v>0</v>
      </c>
      <c r="H448" s="78">
        <v>0</v>
      </c>
      <c r="I448" s="76">
        <v>0</v>
      </c>
      <c r="J448" s="78">
        <v>0</v>
      </c>
      <c r="K448" s="82">
        <v>0</v>
      </c>
    </row>
    <row r="449" spans="1:11" ht="45" x14ac:dyDescent="0.25">
      <c r="A449" s="179"/>
      <c r="B449" s="181"/>
      <c r="C449" s="85" t="s">
        <v>92</v>
      </c>
      <c r="D449" s="78">
        <v>0</v>
      </c>
      <c r="E449" s="78">
        <v>0</v>
      </c>
      <c r="F449" s="78">
        <v>0</v>
      </c>
      <c r="G449" s="78">
        <v>0</v>
      </c>
      <c r="H449" s="78">
        <v>0</v>
      </c>
      <c r="I449" s="76">
        <v>0</v>
      </c>
      <c r="J449" s="78">
        <v>0</v>
      </c>
      <c r="K449" s="76">
        <v>0</v>
      </c>
    </row>
    <row r="450" spans="1:11" ht="75" x14ac:dyDescent="0.25">
      <c r="A450" s="179"/>
      <c r="B450" s="181"/>
      <c r="C450" s="86" t="s">
        <v>205</v>
      </c>
      <c r="D450" s="78">
        <f>D449</f>
        <v>0</v>
      </c>
      <c r="E450" s="78">
        <f>E449</f>
        <v>0</v>
      </c>
      <c r="F450" s="78">
        <f>F449</f>
        <v>0</v>
      </c>
      <c r="G450" s="78">
        <f>G449</f>
        <v>0</v>
      </c>
      <c r="H450" s="78">
        <f>H449</f>
        <v>0</v>
      </c>
      <c r="I450" s="76">
        <v>0</v>
      </c>
      <c r="J450" s="78">
        <v>0</v>
      </c>
      <c r="K450" s="76">
        <v>0</v>
      </c>
    </row>
    <row r="451" spans="1:11" ht="45" x14ac:dyDescent="0.25">
      <c r="A451" s="179"/>
      <c r="B451" s="181"/>
      <c r="C451" s="85" t="s">
        <v>78</v>
      </c>
      <c r="D451" s="78">
        <v>0</v>
      </c>
      <c r="E451" s="78">
        <v>0</v>
      </c>
      <c r="F451" s="78">
        <v>0</v>
      </c>
      <c r="G451" s="78">
        <v>0</v>
      </c>
      <c r="H451" s="78">
        <v>0</v>
      </c>
      <c r="I451" s="76">
        <v>0</v>
      </c>
      <c r="J451" s="78">
        <v>0</v>
      </c>
      <c r="K451" s="78">
        <v>0</v>
      </c>
    </row>
    <row r="452" spans="1:11" ht="45" x14ac:dyDescent="0.25">
      <c r="A452" s="219"/>
      <c r="B452" s="182"/>
      <c r="C452" s="85" t="s">
        <v>79</v>
      </c>
      <c r="D452" s="78">
        <v>0</v>
      </c>
      <c r="E452" s="78">
        <v>0</v>
      </c>
      <c r="F452" s="78">
        <v>0</v>
      </c>
      <c r="G452" s="78">
        <v>0</v>
      </c>
      <c r="H452" s="78">
        <v>0</v>
      </c>
      <c r="I452" s="76">
        <v>0</v>
      </c>
      <c r="J452" s="78">
        <v>0</v>
      </c>
      <c r="K452" s="78">
        <v>0</v>
      </c>
    </row>
    <row r="453" spans="1:11" ht="15" customHeight="1" x14ac:dyDescent="0.25">
      <c r="A453" s="178" t="s">
        <v>264</v>
      </c>
      <c r="B453" s="180" t="s">
        <v>246</v>
      </c>
      <c r="C453" s="85" t="s">
        <v>203</v>
      </c>
      <c r="D453" s="78">
        <f>D454+D456+D458+D459</f>
        <v>12019.2</v>
      </c>
      <c r="E453" s="78">
        <f>E454+E456+E458+E459</f>
        <v>12019.2</v>
      </c>
      <c r="F453" s="78">
        <f>F454+F456+F458+F459</f>
        <v>12019.2</v>
      </c>
      <c r="G453" s="78">
        <f>G454+G456+G458+G459</f>
        <v>12019.2</v>
      </c>
      <c r="H453" s="78">
        <f>H454+H456+H458+H459</f>
        <v>12019.2</v>
      </c>
      <c r="I453" s="76">
        <f t="shared" si="55"/>
        <v>100</v>
      </c>
      <c r="J453" s="78">
        <f t="shared" si="63"/>
        <v>100</v>
      </c>
      <c r="K453" s="76">
        <f>G453/F453*100</f>
        <v>100</v>
      </c>
    </row>
    <row r="454" spans="1:11" ht="30" x14ac:dyDescent="0.25">
      <c r="A454" s="179"/>
      <c r="B454" s="181"/>
      <c r="C454" s="85" t="s">
        <v>76</v>
      </c>
      <c r="D454" s="78">
        <v>1322.1</v>
      </c>
      <c r="E454" s="78">
        <v>1322.1</v>
      </c>
      <c r="F454" s="78">
        <v>1322.1</v>
      </c>
      <c r="G454" s="78">
        <v>1322.1</v>
      </c>
      <c r="H454" s="78">
        <v>1322.1</v>
      </c>
      <c r="I454" s="76">
        <f t="shared" si="55"/>
        <v>100</v>
      </c>
      <c r="J454" s="78">
        <f t="shared" si="63"/>
        <v>100</v>
      </c>
      <c r="K454" s="82">
        <f>G454/F454*100</f>
        <v>100</v>
      </c>
    </row>
    <row r="455" spans="1:11" ht="75" x14ac:dyDescent="0.25">
      <c r="A455" s="179"/>
      <c r="B455" s="181"/>
      <c r="C455" s="86" t="s">
        <v>204</v>
      </c>
      <c r="D455" s="78">
        <f>D454</f>
        <v>1322.1</v>
      </c>
      <c r="E455" s="78">
        <f t="shared" ref="E455:H455" si="64">E454</f>
        <v>1322.1</v>
      </c>
      <c r="F455" s="78">
        <f t="shared" si="64"/>
        <v>1322.1</v>
      </c>
      <c r="G455" s="78">
        <f t="shared" si="64"/>
        <v>1322.1</v>
      </c>
      <c r="H455" s="78">
        <f t="shared" si="64"/>
        <v>1322.1</v>
      </c>
      <c r="I455" s="76">
        <f t="shared" si="55"/>
        <v>100</v>
      </c>
      <c r="J455" s="78">
        <f t="shared" si="63"/>
        <v>100</v>
      </c>
      <c r="K455" s="82">
        <f>G455/F455*100</f>
        <v>100</v>
      </c>
    </row>
    <row r="456" spans="1:11" ht="45" x14ac:dyDescent="0.25">
      <c r="A456" s="179"/>
      <c r="B456" s="181"/>
      <c r="C456" s="85" t="s">
        <v>92</v>
      </c>
      <c r="D456" s="78">
        <v>10697.1</v>
      </c>
      <c r="E456" s="78">
        <v>10697.1</v>
      </c>
      <c r="F456" s="78">
        <v>10697.1</v>
      </c>
      <c r="G456" s="78">
        <v>10697.1</v>
      </c>
      <c r="H456" s="78">
        <v>10697.1</v>
      </c>
      <c r="I456" s="76">
        <f t="shared" si="55"/>
        <v>100</v>
      </c>
      <c r="J456" s="78">
        <f t="shared" si="63"/>
        <v>100</v>
      </c>
      <c r="K456" s="76">
        <f>G456/F456*100</f>
        <v>100</v>
      </c>
    </row>
    <row r="457" spans="1:11" ht="75" x14ac:dyDescent="0.25">
      <c r="A457" s="179"/>
      <c r="B457" s="181"/>
      <c r="C457" s="86" t="s">
        <v>205</v>
      </c>
      <c r="D457" s="78">
        <f>D456</f>
        <v>10697.1</v>
      </c>
      <c r="E457" s="78">
        <f>E456</f>
        <v>10697.1</v>
      </c>
      <c r="F457" s="78">
        <f>F456</f>
        <v>10697.1</v>
      </c>
      <c r="G457" s="78">
        <f>G456</f>
        <v>10697.1</v>
      </c>
      <c r="H457" s="78">
        <f>H456</f>
        <v>10697.1</v>
      </c>
      <c r="I457" s="76">
        <f t="shared" si="55"/>
        <v>100</v>
      </c>
      <c r="J457" s="78">
        <f t="shared" si="63"/>
        <v>100</v>
      </c>
      <c r="K457" s="76">
        <f>G457/F457*100</f>
        <v>100</v>
      </c>
    </row>
    <row r="458" spans="1:11" ht="45" x14ac:dyDescent="0.25">
      <c r="A458" s="179"/>
      <c r="B458" s="181"/>
      <c r="C458" s="85" t="s">
        <v>78</v>
      </c>
      <c r="D458" s="78">
        <v>0</v>
      </c>
      <c r="E458" s="78">
        <v>0</v>
      </c>
      <c r="F458" s="78">
        <v>0</v>
      </c>
      <c r="G458" s="78">
        <v>0</v>
      </c>
      <c r="H458" s="78">
        <v>0</v>
      </c>
      <c r="I458" s="76">
        <v>0</v>
      </c>
      <c r="J458" s="78">
        <v>0</v>
      </c>
      <c r="K458" s="78">
        <v>0</v>
      </c>
    </row>
    <row r="459" spans="1:11" ht="45" x14ac:dyDescent="0.25">
      <c r="A459" s="219"/>
      <c r="B459" s="182"/>
      <c r="C459" s="85" t="s">
        <v>79</v>
      </c>
      <c r="D459" s="78">
        <v>0</v>
      </c>
      <c r="E459" s="78">
        <v>0</v>
      </c>
      <c r="F459" s="78">
        <v>0</v>
      </c>
      <c r="G459" s="78">
        <v>0</v>
      </c>
      <c r="H459" s="78">
        <v>0</v>
      </c>
      <c r="I459" s="76">
        <v>0</v>
      </c>
      <c r="J459" s="78">
        <v>0</v>
      </c>
      <c r="K459" s="78">
        <v>0</v>
      </c>
    </row>
    <row r="460" spans="1:11" ht="15" customHeight="1" x14ac:dyDescent="0.25">
      <c r="A460" s="192" t="s">
        <v>265</v>
      </c>
      <c r="B460" s="180" t="s">
        <v>266</v>
      </c>
      <c r="C460" s="74" t="s">
        <v>203</v>
      </c>
      <c r="D460" s="75">
        <f>D461+D465+D466</f>
        <v>3542.7999999999997</v>
      </c>
      <c r="E460" s="75">
        <f>E461+E465+E466</f>
        <v>3542.7999999999997</v>
      </c>
      <c r="F460" s="75">
        <f>F461+F465+F466</f>
        <v>3542.7999999999997</v>
      </c>
      <c r="G460" s="75">
        <f>G461+G465+G466</f>
        <v>3542.7</v>
      </c>
      <c r="H460" s="75">
        <f>H461+H465+H466</f>
        <v>3542.7</v>
      </c>
      <c r="I460" s="76">
        <f t="shared" si="55"/>
        <v>99.99717737382862</v>
      </c>
      <c r="J460" s="78">
        <f t="shared" si="63"/>
        <v>99.99717737382862</v>
      </c>
      <c r="K460" s="76">
        <f>G460/F460*100</f>
        <v>99.99717737382862</v>
      </c>
    </row>
    <row r="461" spans="1:11" ht="30" x14ac:dyDescent="0.25">
      <c r="A461" s="193"/>
      <c r="B461" s="181"/>
      <c r="C461" s="77" t="s">
        <v>76</v>
      </c>
      <c r="D461" s="78">
        <f>D468</f>
        <v>3542.7999999999997</v>
      </c>
      <c r="E461" s="78">
        <f>E468</f>
        <v>3542.7999999999997</v>
      </c>
      <c r="F461" s="78">
        <f>F468</f>
        <v>3542.7999999999997</v>
      </c>
      <c r="G461" s="78">
        <f>G468</f>
        <v>3542.7</v>
      </c>
      <c r="H461" s="78">
        <f>H468</f>
        <v>3542.7</v>
      </c>
      <c r="I461" s="76">
        <f t="shared" si="55"/>
        <v>99.99717737382862</v>
      </c>
      <c r="J461" s="78">
        <f t="shared" si="63"/>
        <v>99.99717737382862</v>
      </c>
      <c r="K461" s="82">
        <f>G461/F461*100</f>
        <v>99.99717737382862</v>
      </c>
    </row>
    <row r="462" spans="1:11" ht="75" x14ac:dyDescent="0.25">
      <c r="A462" s="193"/>
      <c r="B462" s="181"/>
      <c r="C462" s="79" t="s">
        <v>204</v>
      </c>
      <c r="D462" s="78">
        <v>0</v>
      </c>
      <c r="E462" s="78">
        <v>0</v>
      </c>
      <c r="F462" s="78">
        <v>0</v>
      </c>
      <c r="G462" s="78">
        <v>0</v>
      </c>
      <c r="H462" s="78">
        <v>0</v>
      </c>
      <c r="I462" s="76">
        <v>0</v>
      </c>
      <c r="J462" s="78">
        <v>0</v>
      </c>
      <c r="K462" s="78">
        <v>0</v>
      </c>
    </row>
    <row r="463" spans="1:11" ht="45" x14ac:dyDescent="0.25">
      <c r="A463" s="193"/>
      <c r="B463" s="181"/>
      <c r="C463" s="77" t="s">
        <v>92</v>
      </c>
      <c r="D463" s="78">
        <v>0</v>
      </c>
      <c r="E463" s="78">
        <v>0</v>
      </c>
      <c r="F463" s="78">
        <v>0</v>
      </c>
      <c r="G463" s="78">
        <v>0</v>
      </c>
      <c r="H463" s="78">
        <v>0</v>
      </c>
      <c r="I463" s="76">
        <v>0</v>
      </c>
      <c r="J463" s="78">
        <v>0</v>
      </c>
      <c r="K463" s="78">
        <v>0</v>
      </c>
    </row>
    <row r="464" spans="1:11" ht="75" x14ac:dyDescent="0.25">
      <c r="A464" s="193"/>
      <c r="B464" s="181"/>
      <c r="C464" s="79" t="s">
        <v>205</v>
      </c>
      <c r="D464" s="78">
        <v>0</v>
      </c>
      <c r="E464" s="78">
        <v>0</v>
      </c>
      <c r="F464" s="78">
        <v>0</v>
      </c>
      <c r="G464" s="78">
        <v>0</v>
      </c>
      <c r="H464" s="78">
        <v>0</v>
      </c>
      <c r="I464" s="76">
        <v>0</v>
      </c>
      <c r="J464" s="78">
        <v>0</v>
      </c>
      <c r="K464" s="78">
        <v>0</v>
      </c>
    </row>
    <row r="465" spans="1:11" ht="45" x14ac:dyDescent="0.25">
      <c r="A465" s="193"/>
      <c r="B465" s="181"/>
      <c r="C465" s="77" t="s">
        <v>78</v>
      </c>
      <c r="D465" s="78">
        <f t="shared" ref="D465:H466" si="65">D472</f>
        <v>0</v>
      </c>
      <c r="E465" s="78">
        <f t="shared" si="65"/>
        <v>0</v>
      </c>
      <c r="F465" s="78">
        <f t="shared" si="65"/>
        <v>0</v>
      </c>
      <c r="G465" s="78">
        <f t="shared" si="65"/>
        <v>0</v>
      </c>
      <c r="H465" s="78">
        <f t="shared" si="65"/>
        <v>0</v>
      </c>
      <c r="I465" s="76">
        <v>0</v>
      </c>
      <c r="J465" s="78">
        <v>0</v>
      </c>
      <c r="K465" s="76">
        <v>0</v>
      </c>
    </row>
    <row r="466" spans="1:11" ht="45" x14ac:dyDescent="0.25">
      <c r="A466" s="194"/>
      <c r="B466" s="182"/>
      <c r="C466" s="77" t="s">
        <v>79</v>
      </c>
      <c r="D466" s="78">
        <f t="shared" si="65"/>
        <v>0</v>
      </c>
      <c r="E466" s="78">
        <f t="shared" si="65"/>
        <v>0</v>
      </c>
      <c r="F466" s="78">
        <f t="shared" si="65"/>
        <v>0</v>
      </c>
      <c r="G466" s="78">
        <f t="shared" si="65"/>
        <v>0</v>
      </c>
      <c r="H466" s="78">
        <f t="shared" si="65"/>
        <v>0</v>
      </c>
      <c r="I466" s="76">
        <v>0</v>
      </c>
      <c r="J466" s="78">
        <v>0</v>
      </c>
      <c r="K466" s="76">
        <v>0</v>
      </c>
    </row>
    <row r="467" spans="1:11" ht="15" customHeight="1" x14ac:dyDescent="0.25">
      <c r="A467" s="192" t="s">
        <v>267</v>
      </c>
      <c r="B467" s="180" t="s">
        <v>266</v>
      </c>
      <c r="C467" s="74" t="s">
        <v>203</v>
      </c>
      <c r="D467" s="75">
        <f>D468+D472+D473</f>
        <v>3542.7999999999997</v>
      </c>
      <c r="E467" s="75">
        <f>E468+E472+E473</f>
        <v>3542.7999999999997</v>
      </c>
      <c r="F467" s="75">
        <f>F468+F472+F473</f>
        <v>3542.7999999999997</v>
      </c>
      <c r="G467" s="75">
        <f>G468+G472+G473</f>
        <v>3542.7</v>
      </c>
      <c r="H467" s="75">
        <f>H468+H472+H473</f>
        <v>3542.7</v>
      </c>
      <c r="I467" s="76">
        <f t="shared" si="55"/>
        <v>99.99717737382862</v>
      </c>
      <c r="J467" s="78">
        <f t="shared" si="63"/>
        <v>99.99717737382862</v>
      </c>
      <c r="K467" s="76">
        <f>G467/F467*100</f>
        <v>99.99717737382862</v>
      </c>
    </row>
    <row r="468" spans="1:11" ht="30" x14ac:dyDescent="0.25">
      <c r="A468" s="193"/>
      <c r="B468" s="181"/>
      <c r="C468" s="77" t="s">
        <v>76</v>
      </c>
      <c r="D468" s="78">
        <f>D475+D482+D489+D496+D503</f>
        <v>3542.7999999999997</v>
      </c>
      <c r="E468" s="78">
        <f>E475+E482+E489+E496+E503</f>
        <v>3542.7999999999997</v>
      </c>
      <c r="F468" s="78">
        <f>F475+F482+F489+F496+F503</f>
        <v>3542.7999999999997</v>
      </c>
      <c r="G468" s="78">
        <f>G475+G482+G489+G496+G503</f>
        <v>3542.7</v>
      </c>
      <c r="H468" s="78">
        <f>H475+H482+H489+H496+H503</f>
        <v>3542.7</v>
      </c>
      <c r="I468" s="76">
        <f t="shared" si="55"/>
        <v>99.99717737382862</v>
      </c>
      <c r="J468" s="78">
        <f t="shared" si="63"/>
        <v>99.99717737382862</v>
      </c>
      <c r="K468" s="82">
        <f>G468/F468*100</f>
        <v>99.99717737382862</v>
      </c>
    </row>
    <row r="469" spans="1:11" ht="75" x14ac:dyDescent="0.25">
      <c r="A469" s="193"/>
      <c r="B469" s="181"/>
      <c r="C469" s="79" t="s">
        <v>204</v>
      </c>
      <c r="D469" s="78">
        <v>0</v>
      </c>
      <c r="E469" s="78">
        <v>0</v>
      </c>
      <c r="F469" s="78">
        <v>0</v>
      </c>
      <c r="G469" s="78">
        <v>0</v>
      </c>
      <c r="H469" s="78">
        <v>0</v>
      </c>
      <c r="I469" s="76">
        <v>0</v>
      </c>
      <c r="J469" s="78">
        <v>0</v>
      </c>
      <c r="K469" s="78">
        <v>0</v>
      </c>
    </row>
    <row r="470" spans="1:11" ht="45" x14ac:dyDescent="0.25">
      <c r="A470" s="193"/>
      <c r="B470" s="181"/>
      <c r="C470" s="77" t="s">
        <v>92</v>
      </c>
      <c r="D470" s="78">
        <v>0</v>
      </c>
      <c r="E470" s="78">
        <v>0</v>
      </c>
      <c r="F470" s="78">
        <v>0</v>
      </c>
      <c r="G470" s="78">
        <v>0</v>
      </c>
      <c r="H470" s="78">
        <v>0</v>
      </c>
      <c r="I470" s="76">
        <v>0</v>
      </c>
      <c r="J470" s="78">
        <v>0</v>
      </c>
      <c r="K470" s="78">
        <v>0</v>
      </c>
    </row>
    <row r="471" spans="1:11" ht="75" x14ac:dyDescent="0.25">
      <c r="A471" s="193"/>
      <c r="B471" s="181"/>
      <c r="C471" s="79" t="s">
        <v>205</v>
      </c>
      <c r="D471" s="78">
        <v>0</v>
      </c>
      <c r="E471" s="78">
        <v>0</v>
      </c>
      <c r="F471" s="78">
        <v>0</v>
      </c>
      <c r="G471" s="78">
        <v>0</v>
      </c>
      <c r="H471" s="78">
        <v>0</v>
      </c>
      <c r="I471" s="76">
        <v>0</v>
      </c>
      <c r="J471" s="78">
        <v>0</v>
      </c>
      <c r="K471" s="78">
        <v>0</v>
      </c>
    </row>
    <row r="472" spans="1:11" ht="45" x14ac:dyDescent="0.25">
      <c r="A472" s="193"/>
      <c r="B472" s="181"/>
      <c r="C472" s="77" t="s">
        <v>78</v>
      </c>
      <c r="D472" s="78">
        <v>0</v>
      </c>
      <c r="E472" s="78">
        <v>0</v>
      </c>
      <c r="F472" s="78">
        <v>0</v>
      </c>
      <c r="G472" s="78">
        <v>0</v>
      </c>
      <c r="H472" s="78">
        <v>0</v>
      </c>
      <c r="I472" s="76">
        <v>0</v>
      </c>
      <c r="J472" s="78">
        <v>0</v>
      </c>
      <c r="K472" s="78">
        <v>0</v>
      </c>
    </row>
    <row r="473" spans="1:11" ht="45" x14ac:dyDescent="0.25">
      <c r="A473" s="194"/>
      <c r="B473" s="182"/>
      <c r="C473" s="77" t="s">
        <v>79</v>
      </c>
      <c r="D473" s="78">
        <v>0</v>
      </c>
      <c r="E473" s="78">
        <v>0</v>
      </c>
      <c r="F473" s="78">
        <v>0</v>
      </c>
      <c r="G473" s="78">
        <v>0</v>
      </c>
      <c r="H473" s="78">
        <v>0</v>
      </c>
      <c r="I473" s="76">
        <v>0</v>
      </c>
      <c r="J473" s="78">
        <v>0</v>
      </c>
      <c r="K473" s="76">
        <v>0</v>
      </c>
    </row>
    <row r="474" spans="1:11" ht="15" customHeight="1" x14ac:dyDescent="0.25">
      <c r="A474" s="178" t="s">
        <v>268</v>
      </c>
      <c r="B474" s="180" t="s">
        <v>266</v>
      </c>
      <c r="C474" s="74" t="s">
        <v>203</v>
      </c>
      <c r="D474" s="75">
        <f>D475+D479+D480</f>
        <v>987</v>
      </c>
      <c r="E474" s="75">
        <f>E475+E479+E480</f>
        <v>987</v>
      </c>
      <c r="F474" s="75">
        <f>F475+F479+F480</f>
        <v>987</v>
      </c>
      <c r="G474" s="75">
        <f>G475+G479+G480</f>
        <v>987</v>
      </c>
      <c r="H474" s="75">
        <f>H475+H479+H480</f>
        <v>987</v>
      </c>
      <c r="I474" s="76">
        <f t="shared" ref="I474:I531" si="66">H474/D474*100</f>
        <v>100</v>
      </c>
      <c r="J474" s="78">
        <f t="shared" si="63"/>
        <v>100</v>
      </c>
      <c r="K474" s="76">
        <f>G474/F474*100</f>
        <v>100</v>
      </c>
    </row>
    <row r="475" spans="1:11" ht="30" x14ac:dyDescent="0.25">
      <c r="A475" s="179"/>
      <c r="B475" s="181"/>
      <c r="C475" s="77" t="s">
        <v>76</v>
      </c>
      <c r="D475" s="78">
        <v>987</v>
      </c>
      <c r="E475" s="78">
        <v>987</v>
      </c>
      <c r="F475" s="78">
        <v>987</v>
      </c>
      <c r="G475" s="78">
        <v>987</v>
      </c>
      <c r="H475" s="78">
        <v>987</v>
      </c>
      <c r="I475" s="76">
        <f t="shared" si="66"/>
        <v>100</v>
      </c>
      <c r="J475" s="78">
        <f t="shared" si="63"/>
        <v>100</v>
      </c>
      <c r="K475" s="82">
        <f>G475/F475*100</f>
        <v>100</v>
      </c>
    </row>
    <row r="476" spans="1:11" ht="75" x14ac:dyDescent="0.25">
      <c r="A476" s="179"/>
      <c r="B476" s="181"/>
      <c r="C476" s="79" t="s">
        <v>204</v>
      </c>
      <c r="D476" s="78">
        <v>0</v>
      </c>
      <c r="E476" s="78">
        <v>0</v>
      </c>
      <c r="F476" s="78">
        <v>0</v>
      </c>
      <c r="G476" s="78">
        <v>0</v>
      </c>
      <c r="H476" s="78">
        <v>0</v>
      </c>
      <c r="I476" s="76">
        <v>0</v>
      </c>
      <c r="J476" s="78">
        <v>0</v>
      </c>
      <c r="K476" s="78">
        <v>0</v>
      </c>
    </row>
    <row r="477" spans="1:11" ht="45" x14ac:dyDescent="0.25">
      <c r="A477" s="179"/>
      <c r="B477" s="181"/>
      <c r="C477" s="77" t="s">
        <v>92</v>
      </c>
      <c r="D477" s="78">
        <v>0</v>
      </c>
      <c r="E477" s="78">
        <v>0</v>
      </c>
      <c r="F477" s="78">
        <v>0</v>
      </c>
      <c r="G477" s="78">
        <v>0</v>
      </c>
      <c r="H477" s="78">
        <v>0</v>
      </c>
      <c r="I477" s="76">
        <v>0</v>
      </c>
      <c r="J477" s="78">
        <v>0</v>
      </c>
      <c r="K477" s="78">
        <v>0</v>
      </c>
    </row>
    <row r="478" spans="1:11" ht="75" x14ac:dyDescent="0.25">
      <c r="A478" s="179"/>
      <c r="B478" s="181"/>
      <c r="C478" s="79" t="s">
        <v>205</v>
      </c>
      <c r="D478" s="78">
        <v>0</v>
      </c>
      <c r="E478" s="78">
        <v>0</v>
      </c>
      <c r="F478" s="78">
        <v>0</v>
      </c>
      <c r="G478" s="78">
        <v>0</v>
      </c>
      <c r="H478" s="78">
        <v>0</v>
      </c>
      <c r="I478" s="76">
        <v>0</v>
      </c>
      <c r="J478" s="78">
        <v>0</v>
      </c>
      <c r="K478" s="78">
        <v>0</v>
      </c>
    </row>
    <row r="479" spans="1:11" ht="45" x14ac:dyDescent="0.25">
      <c r="A479" s="179"/>
      <c r="B479" s="181"/>
      <c r="C479" s="77" t="s">
        <v>78</v>
      </c>
      <c r="D479" s="78">
        <v>0</v>
      </c>
      <c r="E479" s="78">
        <v>0</v>
      </c>
      <c r="F479" s="78">
        <v>0</v>
      </c>
      <c r="G479" s="78">
        <v>0</v>
      </c>
      <c r="H479" s="78">
        <v>0</v>
      </c>
      <c r="I479" s="76">
        <v>0</v>
      </c>
      <c r="J479" s="78">
        <v>0</v>
      </c>
      <c r="K479" s="78">
        <v>0</v>
      </c>
    </row>
    <row r="480" spans="1:11" ht="45" x14ac:dyDescent="0.25">
      <c r="A480" s="219"/>
      <c r="B480" s="182"/>
      <c r="C480" s="77" t="s">
        <v>79</v>
      </c>
      <c r="D480" s="78">
        <v>0</v>
      </c>
      <c r="E480" s="78">
        <v>0</v>
      </c>
      <c r="F480" s="78">
        <v>0</v>
      </c>
      <c r="G480" s="78">
        <v>0</v>
      </c>
      <c r="H480" s="78">
        <v>0</v>
      </c>
      <c r="I480" s="76">
        <v>0</v>
      </c>
      <c r="J480" s="78">
        <v>0</v>
      </c>
      <c r="K480" s="78">
        <v>0</v>
      </c>
    </row>
    <row r="481" spans="1:11" ht="15" customHeight="1" x14ac:dyDescent="0.25">
      <c r="A481" s="178" t="s">
        <v>269</v>
      </c>
      <c r="B481" s="180" t="s">
        <v>266</v>
      </c>
      <c r="C481" s="77" t="s">
        <v>203</v>
      </c>
      <c r="D481" s="78">
        <f>D482+D486+D487</f>
        <v>338.8</v>
      </c>
      <c r="E481" s="78">
        <f>E482+E486+E487</f>
        <v>338.8</v>
      </c>
      <c r="F481" s="78">
        <f>F482+F486+F487</f>
        <v>338.8</v>
      </c>
      <c r="G481" s="78">
        <f>G482+G486+G487</f>
        <v>338.8</v>
      </c>
      <c r="H481" s="78">
        <f>H482+H486+H487</f>
        <v>338.8</v>
      </c>
      <c r="I481" s="76">
        <f t="shared" si="66"/>
        <v>100</v>
      </c>
      <c r="J481" s="78">
        <f t="shared" si="63"/>
        <v>100</v>
      </c>
      <c r="K481" s="76">
        <f>G481/F481*100</f>
        <v>100</v>
      </c>
    </row>
    <row r="482" spans="1:11" ht="30" x14ac:dyDescent="0.25">
      <c r="A482" s="179"/>
      <c r="B482" s="181"/>
      <c r="C482" s="77" t="s">
        <v>76</v>
      </c>
      <c r="D482" s="78">
        <v>338.8</v>
      </c>
      <c r="E482" s="78">
        <v>338.8</v>
      </c>
      <c r="F482" s="78">
        <v>338.8</v>
      </c>
      <c r="G482" s="78">
        <v>338.8</v>
      </c>
      <c r="H482" s="78">
        <v>338.8</v>
      </c>
      <c r="I482" s="76">
        <f t="shared" si="66"/>
        <v>100</v>
      </c>
      <c r="J482" s="78">
        <f t="shared" si="63"/>
        <v>100</v>
      </c>
      <c r="K482" s="82">
        <f>G482/F482*100</f>
        <v>100</v>
      </c>
    </row>
    <row r="483" spans="1:11" ht="75" x14ac:dyDescent="0.25">
      <c r="A483" s="179"/>
      <c r="B483" s="181"/>
      <c r="C483" s="79" t="s">
        <v>204</v>
      </c>
      <c r="D483" s="78">
        <v>0</v>
      </c>
      <c r="E483" s="78">
        <v>0</v>
      </c>
      <c r="F483" s="78">
        <v>0</v>
      </c>
      <c r="G483" s="78">
        <v>0</v>
      </c>
      <c r="H483" s="78">
        <v>0</v>
      </c>
      <c r="I483" s="76">
        <v>0</v>
      </c>
      <c r="J483" s="78">
        <v>0</v>
      </c>
      <c r="K483" s="78">
        <v>0</v>
      </c>
    </row>
    <row r="484" spans="1:11" ht="45" x14ac:dyDescent="0.25">
      <c r="A484" s="179"/>
      <c r="B484" s="181"/>
      <c r="C484" s="77" t="s">
        <v>92</v>
      </c>
      <c r="D484" s="78">
        <v>0</v>
      </c>
      <c r="E484" s="78">
        <v>0</v>
      </c>
      <c r="F484" s="78">
        <v>0</v>
      </c>
      <c r="G484" s="78">
        <v>0</v>
      </c>
      <c r="H484" s="78">
        <v>0</v>
      </c>
      <c r="I484" s="76">
        <v>0</v>
      </c>
      <c r="J484" s="78">
        <v>0</v>
      </c>
      <c r="K484" s="78">
        <v>0</v>
      </c>
    </row>
    <row r="485" spans="1:11" ht="75" x14ac:dyDescent="0.25">
      <c r="A485" s="179"/>
      <c r="B485" s="181"/>
      <c r="C485" s="79" t="s">
        <v>205</v>
      </c>
      <c r="D485" s="78">
        <v>0</v>
      </c>
      <c r="E485" s="78">
        <v>0</v>
      </c>
      <c r="F485" s="78">
        <v>0</v>
      </c>
      <c r="G485" s="78">
        <v>0</v>
      </c>
      <c r="H485" s="78">
        <v>0</v>
      </c>
      <c r="I485" s="76">
        <v>0</v>
      </c>
      <c r="J485" s="78">
        <v>0</v>
      </c>
      <c r="K485" s="78">
        <v>0</v>
      </c>
    </row>
    <row r="486" spans="1:11" ht="45" x14ac:dyDescent="0.25">
      <c r="A486" s="179"/>
      <c r="B486" s="181"/>
      <c r="C486" s="77" t="s">
        <v>78</v>
      </c>
      <c r="D486" s="78">
        <v>0</v>
      </c>
      <c r="E486" s="78">
        <v>0</v>
      </c>
      <c r="F486" s="78">
        <v>0</v>
      </c>
      <c r="G486" s="78">
        <v>0</v>
      </c>
      <c r="H486" s="78">
        <v>0</v>
      </c>
      <c r="I486" s="76">
        <v>0</v>
      </c>
      <c r="J486" s="78">
        <v>0</v>
      </c>
      <c r="K486" s="78">
        <v>0</v>
      </c>
    </row>
    <row r="487" spans="1:11" ht="45" x14ac:dyDescent="0.25">
      <c r="A487" s="219"/>
      <c r="B487" s="182"/>
      <c r="C487" s="77" t="s">
        <v>79</v>
      </c>
      <c r="D487" s="78">
        <v>0</v>
      </c>
      <c r="E487" s="78">
        <v>0</v>
      </c>
      <c r="F487" s="78">
        <v>0</v>
      </c>
      <c r="G487" s="78">
        <v>0</v>
      </c>
      <c r="H487" s="78">
        <v>0</v>
      </c>
      <c r="I487" s="76">
        <v>0</v>
      </c>
      <c r="J487" s="78">
        <v>0</v>
      </c>
      <c r="K487" s="78">
        <v>0</v>
      </c>
    </row>
    <row r="488" spans="1:11" ht="15" customHeight="1" x14ac:dyDescent="0.25">
      <c r="A488" s="178" t="s">
        <v>270</v>
      </c>
      <c r="B488" s="180" t="s">
        <v>266</v>
      </c>
      <c r="C488" s="74" t="s">
        <v>203</v>
      </c>
      <c r="D488" s="75">
        <f>D489+D493+D494</f>
        <v>1470.4</v>
      </c>
      <c r="E488" s="75">
        <f>E489+E493+E494</f>
        <v>1470.4</v>
      </c>
      <c r="F488" s="75">
        <f>F489+F493+F494</f>
        <v>1470.4</v>
      </c>
      <c r="G488" s="75">
        <f>G489+G493+G494</f>
        <v>1470.4</v>
      </c>
      <c r="H488" s="75">
        <f>H489+H493+H494</f>
        <v>1470.4</v>
      </c>
      <c r="I488" s="78">
        <f t="shared" si="63"/>
        <v>100</v>
      </c>
      <c r="J488" s="78">
        <f t="shared" si="63"/>
        <v>100</v>
      </c>
      <c r="K488" s="78">
        <f>G488/F488*100</f>
        <v>100</v>
      </c>
    </row>
    <row r="489" spans="1:11" ht="30" x14ac:dyDescent="0.25">
      <c r="A489" s="179"/>
      <c r="B489" s="181"/>
      <c r="C489" s="77" t="s">
        <v>76</v>
      </c>
      <c r="D489" s="78">
        <v>1470.4</v>
      </c>
      <c r="E489" s="78">
        <v>1470.4</v>
      </c>
      <c r="F489" s="78">
        <v>1470.4</v>
      </c>
      <c r="G489" s="78">
        <v>1470.4</v>
      </c>
      <c r="H489" s="78">
        <v>1470.4</v>
      </c>
      <c r="I489" s="78">
        <f t="shared" si="63"/>
        <v>100</v>
      </c>
      <c r="J489" s="78">
        <f t="shared" si="63"/>
        <v>100</v>
      </c>
      <c r="K489" s="78">
        <f>G489/F489*100</f>
        <v>100</v>
      </c>
    </row>
    <row r="490" spans="1:11" ht="75" x14ac:dyDescent="0.25">
      <c r="A490" s="179"/>
      <c r="B490" s="181"/>
      <c r="C490" s="79" t="s">
        <v>204</v>
      </c>
      <c r="D490" s="78">
        <v>0</v>
      </c>
      <c r="E490" s="78">
        <v>0</v>
      </c>
      <c r="F490" s="78">
        <v>0</v>
      </c>
      <c r="G490" s="78">
        <v>0</v>
      </c>
      <c r="H490" s="78">
        <v>0</v>
      </c>
      <c r="I490" s="76">
        <v>0</v>
      </c>
      <c r="J490" s="78">
        <v>0</v>
      </c>
      <c r="K490" s="78">
        <v>0</v>
      </c>
    </row>
    <row r="491" spans="1:11" ht="45" x14ac:dyDescent="0.25">
      <c r="A491" s="179"/>
      <c r="B491" s="181"/>
      <c r="C491" s="77" t="s">
        <v>92</v>
      </c>
      <c r="D491" s="78">
        <v>0</v>
      </c>
      <c r="E491" s="78">
        <v>0</v>
      </c>
      <c r="F491" s="78">
        <v>0</v>
      </c>
      <c r="G491" s="78">
        <v>0</v>
      </c>
      <c r="H491" s="78">
        <v>0</v>
      </c>
      <c r="I491" s="76">
        <v>0</v>
      </c>
      <c r="J491" s="78">
        <v>0</v>
      </c>
      <c r="K491" s="78">
        <v>0</v>
      </c>
    </row>
    <row r="492" spans="1:11" ht="75" x14ac:dyDescent="0.25">
      <c r="A492" s="179"/>
      <c r="B492" s="181"/>
      <c r="C492" s="79" t="s">
        <v>205</v>
      </c>
      <c r="D492" s="78">
        <v>0</v>
      </c>
      <c r="E492" s="78">
        <v>0</v>
      </c>
      <c r="F492" s="78">
        <v>0</v>
      </c>
      <c r="G492" s="78">
        <v>0</v>
      </c>
      <c r="H492" s="78">
        <v>0</v>
      </c>
      <c r="I492" s="76">
        <v>0</v>
      </c>
      <c r="J492" s="78">
        <v>0</v>
      </c>
      <c r="K492" s="78">
        <v>0</v>
      </c>
    </row>
    <row r="493" spans="1:11" ht="45" x14ac:dyDescent="0.25">
      <c r="A493" s="179"/>
      <c r="B493" s="181"/>
      <c r="C493" s="77" t="s">
        <v>78</v>
      </c>
      <c r="D493" s="78">
        <v>0</v>
      </c>
      <c r="E493" s="78">
        <v>0</v>
      </c>
      <c r="F493" s="78">
        <v>0</v>
      </c>
      <c r="G493" s="78">
        <v>0</v>
      </c>
      <c r="H493" s="78">
        <v>0</v>
      </c>
      <c r="I493" s="76">
        <v>0</v>
      </c>
      <c r="J493" s="78">
        <v>0</v>
      </c>
      <c r="K493" s="78">
        <v>0</v>
      </c>
    </row>
    <row r="494" spans="1:11" ht="45" x14ac:dyDescent="0.25">
      <c r="A494" s="219"/>
      <c r="B494" s="182"/>
      <c r="C494" s="77" t="s">
        <v>79</v>
      </c>
      <c r="D494" s="78">
        <v>0</v>
      </c>
      <c r="E494" s="78">
        <v>0</v>
      </c>
      <c r="F494" s="78">
        <v>0</v>
      </c>
      <c r="G494" s="78">
        <v>0</v>
      </c>
      <c r="H494" s="78">
        <v>0</v>
      </c>
      <c r="I494" s="76">
        <v>0</v>
      </c>
      <c r="J494" s="78">
        <v>0</v>
      </c>
      <c r="K494" s="78">
        <v>0</v>
      </c>
    </row>
    <row r="495" spans="1:11" ht="15" customHeight="1" x14ac:dyDescent="0.25">
      <c r="A495" s="178" t="s">
        <v>271</v>
      </c>
      <c r="B495" s="180" t="s">
        <v>266</v>
      </c>
      <c r="C495" s="74" t="s">
        <v>203</v>
      </c>
      <c r="D495" s="75">
        <f>D496+D500+D501</f>
        <v>746.6</v>
      </c>
      <c r="E495" s="75">
        <f>E496+E500+E501</f>
        <v>746.6</v>
      </c>
      <c r="F495" s="75">
        <f>F496+F500+F501</f>
        <v>746.6</v>
      </c>
      <c r="G495" s="75">
        <f>G496+G500+G501</f>
        <v>746.5</v>
      </c>
      <c r="H495" s="75">
        <f>H496+H500+H501</f>
        <v>746.5</v>
      </c>
      <c r="I495" s="76">
        <f t="shared" si="66"/>
        <v>99.986605946959557</v>
      </c>
      <c r="J495" s="78">
        <f t="shared" si="63"/>
        <v>99.986605946959557</v>
      </c>
      <c r="K495" s="76">
        <f>G495/F495*100</f>
        <v>99.986605946959557</v>
      </c>
    </row>
    <row r="496" spans="1:11" ht="30" x14ac:dyDescent="0.25">
      <c r="A496" s="179"/>
      <c r="B496" s="181"/>
      <c r="C496" s="77" t="s">
        <v>76</v>
      </c>
      <c r="D496" s="78">
        <v>746.6</v>
      </c>
      <c r="E496" s="78">
        <v>746.6</v>
      </c>
      <c r="F496" s="78">
        <v>746.6</v>
      </c>
      <c r="G496" s="78">
        <v>746.5</v>
      </c>
      <c r="H496" s="78">
        <v>746.5</v>
      </c>
      <c r="I496" s="76">
        <f t="shared" si="66"/>
        <v>99.986605946959557</v>
      </c>
      <c r="J496" s="78">
        <f t="shared" si="63"/>
        <v>99.986605946959557</v>
      </c>
      <c r="K496" s="82">
        <f>G496/F496*100</f>
        <v>99.986605946959557</v>
      </c>
    </row>
    <row r="497" spans="1:11" ht="75" x14ac:dyDescent="0.25">
      <c r="A497" s="179"/>
      <c r="B497" s="181"/>
      <c r="C497" s="79" t="s">
        <v>204</v>
      </c>
      <c r="D497" s="78">
        <v>0</v>
      </c>
      <c r="E497" s="78">
        <v>0</v>
      </c>
      <c r="F497" s="78">
        <v>0</v>
      </c>
      <c r="G497" s="78">
        <v>0</v>
      </c>
      <c r="H497" s="78">
        <v>0</v>
      </c>
      <c r="I497" s="76">
        <v>0</v>
      </c>
      <c r="J497" s="78">
        <v>0</v>
      </c>
      <c r="K497" s="78">
        <v>0</v>
      </c>
    </row>
    <row r="498" spans="1:11" ht="45" x14ac:dyDescent="0.25">
      <c r="A498" s="179"/>
      <c r="B498" s="181"/>
      <c r="C498" s="77" t="s">
        <v>92</v>
      </c>
      <c r="D498" s="78">
        <v>0</v>
      </c>
      <c r="E498" s="78">
        <v>0</v>
      </c>
      <c r="F498" s="78">
        <v>0</v>
      </c>
      <c r="G498" s="78">
        <v>0</v>
      </c>
      <c r="H498" s="78">
        <v>0</v>
      </c>
      <c r="I498" s="76">
        <v>0</v>
      </c>
      <c r="J498" s="78">
        <v>0</v>
      </c>
      <c r="K498" s="78">
        <v>0</v>
      </c>
    </row>
    <row r="499" spans="1:11" ht="75" x14ac:dyDescent="0.25">
      <c r="A499" s="179"/>
      <c r="B499" s="181"/>
      <c r="C499" s="79" t="s">
        <v>205</v>
      </c>
      <c r="D499" s="78">
        <v>0</v>
      </c>
      <c r="E499" s="78">
        <v>0</v>
      </c>
      <c r="F499" s="78">
        <v>0</v>
      </c>
      <c r="G499" s="78">
        <v>0</v>
      </c>
      <c r="H499" s="78">
        <v>0</v>
      </c>
      <c r="I499" s="76">
        <v>0</v>
      </c>
      <c r="J499" s="78">
        <v>0</v>
      </c>
      <c r="K499" s="78">
        <v>0</v>
      </c>
    </row>
    <row r="500" spans="1:11" ht="45" x14ac:dyDescent="0.25">
      <c r="A500" s="179"/>
      <c r="B500" s="181"/>
      <c r="C500" s="77" t="s">
        <v>78</v>
      </c>
      <c r="D500" s="78">
        <v>0</v>
      </c>
      <c r="E500" s="78">
        <v>0</v>
      </c>
      <c r="F500" s="78">
        <v>0</v>
      </c>
      <c r="G500" s="78">
        <v>0</v>
      </c>
      <c r="H500" s="78">
        <v>0</v>
      </c>
      <c r="I500" s="76">
        <v>0</v>
      </c>
      <c r="J500" s="78">
        <v>0</v>
      </c>
      <c r="K500" s="78">
        <v>0</v>
      </c>
    </row>
    <row r="501" spans="1:11" ht="45" x14ac:dyDescent="0.25">
      <c r="A501" s="219"/>
      <c r="B501" s="182"/>
      <c r="C501" s="77" t="s">
        <v>79</v>
      </c>
      <c r="D501" s="78">
        <v>0</v>
      </c>
      <c r="E501" s="78">
        <v>0</v>
      </c>
      <c r="F501" s="78">
        <v>0</v>
      </c>
      <c r="G501" s="78">
        <v>0</v>
      </c>
      <c r="H501" s="78">
        <v>0</v>
      </c>
      <c r="I501" s="76">
        <v>0</v>
      </c>
      <c r="J501" s="78">
        <v>0</v>
      </c>
      <c r="K501" s="78">
        <v>0</v>
      </c>
    </row>
    <row r="502" spans="1:11" ht="15" customHeight="1" x14ac:dyDescent="0.25">
      <c r="A502" s="178" t="s">
        <v>272</v>
      </c>
      <c r="B502" s="180" t="s">
        <v>266</v>
      </c>
      <c r="C502" s="74" t="s">
        <v>203</v>
      </c>
      <c r="D502" s="75">
        <f>D503+D507+D508</f>
        <v>0</v>
      </c>
      <c r="E502" s="75">
        <f>E503+E507+E508</f>
        <v>0</v>
      </c>
      <c r="F502" s="75">
        <f>F503+F507+F508</f>
        <v>0</v>
      </c>
      <c r="G502" s="75">
        <f>G503+G507+G508</f>
        <v>0</v>
      </c>
      <c r="H502" s="75">
        <f>H503+H507+H508</f>
        <v>0</v>
      </c>
      <c r="I502" s="76">
        <v>0</v>
      </c>
      <c r="J502" s="78">
        <v>0</v>
      </c>
      <c r="K502" s="76">
        <v>0</v>
      </c>
    </row>
    <row r="503" spans="1:11" ht="30" x14ac:dyDescent="0.25">
      <c r="A503" s="179"/>
      <c r="B503" s="181"/>
      <c r="C503" s="77" t="s">
        <v>76</v>
      </c>
      <c r="D503" s="78">
        <v>0</v>
      </c>
      <c r="E503" s="78">
        <v>0</v>
      </c>
      <c r="F503" s="78">
        <v>0</v>
      </c>
      <c r="G503" s="78">
        <v>0</v>
      </c>
      <c r="H503" s="78">
        <v>0</v>
      </c>
      <c r="I503" s="76">
        <v>0</v>
      </c>
      <c r="J503" s="78">
        <v>0</v>
      </c>
      <c r="K503" s="82">
        <v>0</v>
      </c>
    </row>
    <row r="504" spans="1:11" ht="75" x14ac:dyDescent="0.25">
      <c r="A504" s="179"/>
      <c r="B504" s="181"/>
      <c r="C504" s="79" t="s">
        <v>204</v>
      </c>
      <c r="D504" s="78">
        <v>0</v>
      </c>
      <c r="E504" s="78">
        <v>0</v>
      </c>
      <c r="F504" s="78">
        <v>0</v>
      </c>
      <c r="G504" s="78">
        <v>0</v>
      </c>
      <c r="H504" s="78">
        <v>0</v>
      </c>
      <c r="I504" s="76">
        <v>0</v>
      </c>
      <c r="J504" s="78">
        <v>0</v>
      </c>
      <c r="K504" s="78">
        <v>0</v>
      </c>
    </row>
    <row r="505" spans="1:11" ht="45" x14ac:dyDescent="0.25">
      <c r="A505" s="179"/>
      <c r="B505" s="181"/>
      <c r="C505" s="77" t="s">
        <v>92</v>
      </c>
      <c r="D505" s="78">
        <v>0</v>
      </c>
      <c r="E505" s="78">
        <v>0</v>
      </c>
      <c r="F505" s="78">
        <v>0</v>
      </c>
      <c r="G505" s="78">
        <v>0</v>
      </c>
      <c r="H505" s="78">
        <v>0</v>
      </c>
      <c r="I505" s="76">
        <v>0</v>
      </c>
      <c r="J505" s="78">
        <v>0</v>
      </c>
      <c r="K505" s="78">
        <v>0</v>
      </c>
    </row>
    <row r="506" spans="1:11" ht="75" x14ac:dyDescent="0.25">
      <c r="A506" s="179"/>
      <c r="B506" s="181"/>
      <c r="C506" s="79" t="s">
        <v>205</v>
      </c>
      <c r="D506" s="78">
        <v>0</v>
      </c>
      <c r="E506" s="78">
        <v>0</v>
      </c>
      <c r="F506" s="78">
        <v>0</v>
      </c>
      <c r="G506" s="78">
        <v>0</v>
      </c>
      <c r="H506" s="78">
        <v>0</v>
      </c>
      <c r="I506" s="76">
        <v>0</v>
      </c>
      <c r="J506" s="78">
        <v>0</v>
      </c>
      <c r="K506" s="78">
        <v>0</v>
      </c>
    </row>
    <row r="507" spans="1:11" ht="45" x14ac:dyDescent="0.25">
      <c r="A507" s="179"/>
      <c r="B507" s="181"/>
      <c r="C507" s="77" t="s">
        <v>78</v>
      </c>
      <c r="D507" s="78">
        <v>0</v>
      </c>
      <c r="E507" s="78">
        <v>0</v>
      </c>
      <c r="F507" s="78">
        <v>0</v>
      </c>
      <c r="G507" s="78">
        <v>0</v>
      </c>
      <c r="H507" s="78">
        <v>0</v>
      </c>
      <c r="I507" s="76">
        <v>0</v>
      </c>
      <c r="J507" s="78">
        <v>0</v>
      </c>
      <c r="K507" s="78">
        <v>0</v>
      </c>
    </row>
    <row r="508" spans="1:11" ht="45" x14ac:dyDescent="0.25">
      <c r="A508" s="219"/>
      <c r="B508" s="182"/>
      <c r="C508" s="77" t="s">
        <v>79</v>
      </c>
      <c r="D508" s="78">
        <v>0</v>
      </c>
      <c r="E508" s="78">
        <v>0</v>
      </c>
      <c r="F508" s="78">
        <v>0</v>
      </c>
      <c r="G508" s="78">
        <v>0</v>
      </c>
      <c r="H508" s="78">
        <v>0</v>
      </c>
      <c r="I508" s="76">
        <v>0</v>
      </c>
      <c r="J508" s="78">
        <v>0</v>
      </c>
      <c r="K508" s="78">
        <v>0</v>
      </c>
    </row>
    <row r="509" spans="1:11" ht="15" customHeight="1" x14ac:dyDescent="0.25">
      <c r="A509" s="192" t="s">
        <v>273</v>
      </c>
      <c r="B509" s="180" t="s">
        <v>226</v>
      </c>
      <c r="C509" s="74" t="s">
        <v>203</v>
      </c>
      <c r="D509" s="75">
        <f>D510+D512+D514+D515</f>
        <v>33873.4</v>
      </c>
      <c r="E509" s="75">
        <f>E510+E512+E514+E515</f>
        <v>33873.4</v>
      </c>
      <c r="F509" s="75">
        <f>F510+F512+F514+F515</f>
        <v>33873.4</v>
      </c>
      <c r="G509" s="75">
        <f>G510+G512+G514+G515</f>
        <v>33858.400000000001</v>
      </c>
      <c r="H509" s="75">
        <f>H510+H512+H514+H515</f>
        <v>33858.400000000001</v>
      </c>
      <c r="I509" s="76">
        <f t="shared" si="66"/>
        <v>99.955717465622001</v>
      </c>
      <c r="J509" s="78">
        <f t="shared" ref="J509:J552" si="67">G509/E509*100</f>
        <v>99.955717465622001</v>
      </c>
      <c r="K509" s="76">
        <f>G509/F509*100</f>
        <v>99.955717465622001</v>
      </c>
    </row>
    <row r="510" spans="1:11" ht="30" x14ac:dyDescent="0.25">
      <c r="A510" s="193"/>
      <c r="B510" s="181"/>
      <c r="C510" s="77" t="s">
        <v>76</v>
      </c>
      <c r="D510" s="78">
        <f>D517+D552+D580+D594+D622+D636+D650+D664+D671+D657</f>
        <v>30443.4</v>
      </c>
      <c r="E510" s="78">
        <f>E517+E552+E580+E594+E622+E636+E650+E664+E671+E657</f>
        <v>30443.4</v>
      </c>
      <c r="F510" s="78">
        <f>F517+F552+F580+F594+F622+F636+F650+F664+F671+F657</f>
        <v>30443.4</v>
      </c>
      <c r="G510" s="78">
        <f>G517+G552+G580+G594+G622+G636+G650+G664+G671+G657</f>
        <v>30428.400000000001</v>
      </c>
      <c r="H510" s="78">
        <f>H517+H552+H580+H594+H622+H636+H650+H664+H671+H657</f>
        <v>30428.400000000001</v>
      </c>
      <c r="I510" s="76">
        <f t="shared" si="66"/>
        <v>99.95072823666213</v>
      </c>
      <c r="J510" s="78">
        <f t="shared" si="67"/>
        <v>99.95072823666213</v>
      </c>
      <c r="K510" s="82">
        <f>G510/F510*100</f>
        <v>99.95072823666213</v>
      </c>
    </row>
    <row r="511" spans="1:11" ht="75" x14ac:dyDescent="0.25">
      <c r="A511" s="193"/>
      <c r="B511" s="181"/>
      <c r="C511" s="79" t="s">
        <v>204</v>
      </c>
      <c r="D511" s="78">
        <f>D665</f>
        <v>70</v>
      </c>
      <c r="E511" s="78">
        <f t="shared" ref="E511:H511" si="68">E665</f>
        <v>70</v>
      </c>
      <c r="F511" s="78">
        <f t="shared" si="68"/>
        <v>70</v>
      </c>
      <c r="G511" s="78">
        <f t="shared" si="68"/>
        <v>70</v>
      </c>
      <c r="H511" s="78">
        <f t="shared" si="68"/>
        <v>70</v>
      </c>
      <c r="I511" s="76">
        <f t="shared" si="66"/>
        <v>100</v>
      </c>
      <c r="J511" s="78">
        <f t="shared" si="67"/>
        <v>100</v>
      </c>
      <c r="K511" s="82">
        <f>G511/F511*100</f>
        <v>100</v>
      </c>
    </row>
    <row r="512" spans="1:11" ht="45" x14ac:dyDescent="0.25">
      <c r="A512" s="193"/>
      <c r="B512" s="181"/>
      <c r="C512" s="77" t="s">
        <v>92</v>
      </c>
      <c r="D512" s="78">
        <f>D519+D554+D582+D596+D624+D666</f>
        <v>3430</v>
      </c>
      <c r="E512" s="78">
        <f>E519+E554+E582+E596+E624+E666</f>
        <v>3430</v>
      </c>
      <c r="F512" s="78">
        <f>F519+F554+F582+F596+F624+F666</f>
        <v>3430</v>
      </c>
      <c r="G512" s="78">
        <f>G519+G554+G582+G596+G624+G666</f>
        <v>3430</v>
      </c>
      <c r="H512" s="78">
        <f>H519+H554+H582+H596+H624+H666</f>
        <v>3430</v>
      </c>
      <c r="I512" s="76">
        <f t="shared" si="66"/>
        <v>100</v>
      </c>
      <c r="J512" s="78">
        <f t="shared" si="67"/>
        <v>100</v>
      </c>
      <c r="K512" s="82">
        <f>G512/F512*100</f>
        <v>100</v>
      </c>
    </row>
    <row r="513" spans="1:11" ht="75" x14ac:dyDescent="0.25">
      <c r="A513" s="193"/>
      <c r="B513" s="181"/>
      <c r="C513" s="79" t="s">
        <v>205</v>
      </c>
      <c r="D513" s="78">
        <f>D512</f>
        <v>3430</v>
      </c>
      <c r="E513" s="78">
        <f t="shared" ref="E513:H513" si="69">E512</f>
        <v>3430</v>
      </c>
      <c r="F513" s="78">
        <f t="shared" si="69"/>
        <v>3430</v>
      </c>
      <c r="G513" s="78">
        <f t="shared" si="69"/>
        <v>3430</v>
      </c>
      <c r="H513" s="78">
        <f t="shared" si="69"/>
        <v>3430</v>
      </c>
      <c r="I513" s="76">
        <f t="shared" si="66"/>
        <v>100</v>
      </c>
      <c r="J513" s="78">
        <f t="shared" si="67"/>
        <v>100</v>
      </c>
      <c r="K513" s="82">
        <v>0</v>
      </c>
    </row>
    <row r="514" spans="1:11" ht="45" x14ac:dyDescent="0.25">
      <c r="A514" s="193"/>
      <c r="B514" s="181"/>
      <c r="C514" s="77" t="s">
        <v>78</v>
      </c>
      <c r="D514" s="78">
        <f t="shared" ref="D514:H515" si="70">D521+D556+D584+D598+D626+D668</f>
        <v>0</v>
      </c>
      <c r="E514" s="78">
        <f t="shared" si="70"/>
        <v>0</v>
      </c>
      <c r="F514" s="78">
        <f t="shared" si="70"/>
        <v>0</v>
      </c>
      <c r="G514" s="78">
        <f t="shared" si="70"/>
        <v>0</v>
      </c>
      <c r="H514" s="78">
        <f t="shared" si="70"/>
        <v>0</v>
      </c>
      <c r="I514" s="76">
        <v>0</v>
      </c>
      <c r="J514" s="78">
        <v>0</v>
      </c>
      <c r="K514" s="78">
        <f>K521+K556+K584+K598+K626</f>
        <v>0</v>
      </c>
    </row>
    <row r="515" spans="1:11" ht="45" x14ac:dyDescent="0.25">
      <c r="A515" s="194"/>
      <c r="B515" s="182"/>
      <c r="C515" s="77" t="s">
        <v>79</v>
      </c>
      <c r="D515" s="78">
        <f t="shared" si="70"/>
        <v>0</v>
      </c>
      <c r="E515" s="78">
        <f t="shared" si="70"/>
        <v>0</v>
      </c>
      <c r="F515" s="78">
        <f t="shared" si="70"/>
        <v>0</v>
      </c>
      <c r="G515" s="78">
        <f t="shared" si="70"/>
        <v>0</v>
      </c>
      <c r="H515" s="78">
        <f t="shared" si="70"/>
        <v>0</v>
      </c>
      <c r="I515" s="76">
        <v>0</v>
      </c>
      <c r="J515" s="78">
        <v>0</v>
      </c>
      <c r="K515" s="78">
        <f>K522+K557+K585+K599+K627</f>
        <v>0</v>
      </c>
    </row>
    <row r="516" spans="1:11" ht="15" customHeight="1" x14ac:dyDescent="0.25">
      <c r="A516" s="192" t="s">
        <v>274</v>
      </c>
      <c r="B516" s="180" t="s">
        <v>226</v>
      </c>
      <c r="C516" s="74" t="s">
        <v>203</v>
      </c>
      <c r="D516" s="75">
        <f>D517+D519+D521+D522</f>
        <v>2239.6</v>
      </c>
      <c r="E516" s="75">
        <f>E517+E519+E521+E522</f>
        <v>2239.6</v>
      </c>
      <c r="F516" s="75">
        <f>F517+F519+F521+F522</f>
        <v>2239.6</v>
      </c>
      <c r="G516" s="75">
        <f>G517+G519+G521+G522</f>
        <v>2224.6</v>
      </c>
      <c r="H516" s="75">
        <f>H517+H519+H521+H522</f>
        <v>2224.6</v>
      </c>
      <c r="I516" s="76">
        <f t="shared" si="66"/>
        <v>99.330237542418288</v>
      </c>
      <c r="J516" s="78">
        <f t="shared" si="67"/>
        <v>99.330237542418288</v>
      </c>
      <c r="K516" s="76">
        <f>G516/F516*100</f>
        <v>99.330237542418288</v>
      </c>
    </row>
    <row r="517" spans="1:11" ht="30" x14ac:dyDescent="0.25">
      <c r="A517" s="193"/>
      <c r="B517" s="181"/>
      <c r="C517" s="77" t="s">
        <v>76</v>
      </c>
      <c r="D517" s="78">
        <f>D524+D531+D538+D545</f>
        <v>2239.6</v>
      </c>
      <c r="E517" s="78">
        <f t="shared" ref="E517:H517" si="71">E524+E531+E538+E545</f>
        <v>2239.6</v>
      </c>
      <c r="F517" s="78">
        <f t="shared" si="71"/>
        <v>2239.6</v>
      </c>
      <c r="G517" s="78">
        <f t="shared" si="71"/>
        <v>2224.6</v>
      </c>
      <c r="H517" s="78">
        <f t="shared" si="71"/>
        <v>2224.6</v>
      </c>
      <c r="I517" s="76">
        <f t="shared" si="66"/>
        <v>99.330237542418288</v>
      </c>
      <c r="J517" s="78">
        <f t="shared" si="67"/>
        <v>99.330237542418288</v>
      </c>
      <c r="K517" s="82">
        <f>G517/F517*100</f>
        <v>99.330237542418288</v>
      </c>
    </row>
    <row r="518" spans="1:11" ht="75" x14ac:dyDescent="0.25">
      <c r="A518" s="193"/>
      <c r="B518" s="181"/>
      <c r="C518" s="79" t="s">
        <v>204</v>
      </c>
      <c r="D518" s="78">
        <f t="shared" ref="D518:K519" si="72">D525+D532</f>
        <v>0</v>
      </c>
      <c r="E518" s="78">
        <f t="shared" si="72"/>
        <v>0</v>
      </c>
      <c r="F518" s="78">
        <f t="shared" si="72"/>
        <v>0</v>
      </c>
      <c r="G518" s="78">
        <f t="shared" si="72"/>
        <v>0</v>
      </c>
      <c r="H518" s="78">
        <f t="shared" si="72"/>
        <v>0</v>
      </c>
      <c r="I518" s="76">
        <v>0</v>
      </c>
      <c r="J518" s="78">
        <v>0</v>
      </c>
      <c r="K518" s="78">
        <f t="shared" si="72"/>
        <v>0</v>
      </c>
    </row>
    <row r="519" spans="1:11" ht="45" x14ac:dyDescent="0.25">
      <c r="A519" s="193"/>
      <c r="B519" s="181"/>
      <c r="C519" s="77" t="s">
        <v>92</v>
      </c>
      <c r="D519" s="78">
        <f t="shared" si="72"/>
        <v>0</v>
      </c>
      <c r="E519" s="78">
        <f t="shared" si="72"/>
        <v>0</v>
      </c>
      <c r="F519" s="78">
        <f t="shared" si="72"/>
        <v>0</v>
      </c>
      <c r="G519" s="78">
        <f t="shared" si="72"/>
        <v>0</v>
      </c>
      <c r="H519" s="78">
        <f t="shared" si="72"/>
        <v>0</v>
      </c>
      <c r="I519" s="76">
        <v>0</v>
      </c>
      <c r="J519" s="78">
        <v>0</v>
      </c>
      <c r="K519" s="78">
        <f t="shared" si="72"/>
        <v>0</v>
      </c>
    </row>
    <row r="520" spans="1:11" ht="75" x14ac:dyDescent="0.25">
      <c r="A520" s="193"/>
      <c r="B520" s="181"/>
      <c r="C520" s="79" t="s">
        <v>205</v>
      </c>
      <c r="D520" s="78">
        <v>0</v>
      </c>
      <c r="E520" s="78">
        <v>0</v>
      </c>
      <c r="F520" s="78">
        <v>0</v>
      </c>
      <c r="G520" s="78">
        <v>0</v>
      </c>
      <c r="H520" s="78">
        <v>0</v>
      </c>
      <c r="I520" s="76">
        <v>0</v>
      </c>
      <c r="J520" s="78">
        <v>0</v>
      </c>
      <c r="K520" s="78">
        <v>0</v>
      </c>
    </row>
    <row r="521" spans="1:11" ht="45" x14ac:dyDescent="0.25">
      <c r="A521" s="193"/>
      <c r="B521" s="181"/>
      <c r="C521" s="77" t="s">
        <v>78</v>
      </c>
      <c r="D521" s="78">
        <f t="shared" ref="D521:K522" si="73">D528+D535</f>
        <v>0</v>
      </c>
      <c r="E521" s="78">
        <f t="shared" si="73"/>
        <v>0</v>
      </c>
      <c r="F521" s="78">
        <f t="shared" si="73"/>
        <v>0</v>
      </c>
      <c r="G521" s="78">
        <f t="shared" si="73"/>
        <v>0</v>
      </c>
      <c r="H521" s="78">
        <f t="shared" si="73"/>
        <v>0</v>
      </c>
      <c r="I521" s="76">
        <v>0</v>
      </c>
      <c r="J521" s="78">
        <v>0</v>
      </c>
      <c r="K521" s="78">
        <f t="shared" si="73"/>
        <v>0</v>
      </c>
    </row>
    <row r="522" spans="1:11" ht="45" x14ac:dyDescent="0.25">
      <c r="A522" s="194"/>
      <c r="B522" s="182"/>
      <c r="C522" s="77" t="s">
        <v>79</v>
      </c>
      <c r="D522" s="78">
        <f t="shared" si="73"/>
        <v>0</v>
      </c>
      <c r="E522" s="78">
        <f t="shared" si="73"/>
        <v>0</v>
      </c>
      <c r="F522" s="78">
        <f t="shared" si="73"/>
        <v>0</v>
      </c>
      <c r="G522" s="78">
        <f t="shared" si="73"/>
        <v>0</v>
      </c>
      <c r="H522" s="78">
        <f t="shared" si="73"/>
        <v>0</v>
      </c>
      <c r="I522" s="76">
        <v>0</v>
      </c>
      <c r="J522" s="78">
        <v>0</v>
      </c>
      <c r="K522" s="78">
        <f t="shared" si="73"/>
        <v>0</v>
      </c>
    </row>
    <row r="523" spans="1:11" ht="15" customHeight="1" x14ac:dyDescent="0.25">
      <c r="A523" s="189" t="s">
        <v>275</v>
      </c>
      <c r="B523" s="180" t="s">
        <v>226</v>
      </c>
      <c r="C523" s="74" t="s">
        <v>203</v>
      </c>
      <c r="D523" s="75">
        <f>D524+D526+D528+D529</f>
        <v>650</v>
      </c>
      <c r="E523" s="75">
        <f>E524+E526+E528+E529</f>
        <v>650</v>
      </c>
      <c r="F523" s="75">
        <f>F524+F526+F528+F529</f>
        <v>650</v>
      </c>
      <c r="G523" s="75">
        <f>G524+G526+G528+G529</f>
        <v>650</v>
      </c>
      <c r="H523" s="75">
        <f>H524+H526+H528+H529</f>
        <v>650</v>
      </c>
      <c r="I523" s="76">
        <f t="shared" si="66"/>
        <v>100</v>
      </c>
      <c r="J523" s="78">
        <f t="shared" si="67"/>
        <v>100</v>
      </c>
      <c r="K523" s="76">
        <f>G523/F523*100</f>
        <v>100</v>
      </c>
    </row>
    <row r="524" spans="1:11" ht="30" x14ac:dyDescent="0.25">
      <c r="A524" s="190"/>
      <c r="B524" s="181"/>
      <c r="C524" s="77" t="s">
        <v>76</v>
      </c>
      <c r="D524" s="78">
        <v>650</v>
      </c>
      <c r="E524" s="78">
        <v>650</v>
      </c>
      <c r="F524" s="78">
        <v>650</v>
      </c>
      <c r="G524" s="82">
        <v>650</v>
      </c>
      <c r="H524" s="82">
        <v>650</v>
      </c>
      <c r="I524" s="76">
        <f t="shared" si="66"/>
        <v>100</v>
      </c>
      <c r="J524" s="78">
        <f t="shared" si="67"/>
        <v>100</v>
      </c>
      <c r="K524" s="82">
        <f>G524/F524*100</f>
        <v>100</v>
      </c>
    </row>
    <row r="525" spans="1:11" ht="75" x14ac:dyDescent="0.25">
      <c r="A525" s="190"/>
      <c r="B525" s="181"/>
      <c r="C525" s="79" t="s">
        <v>204</v>
      </c>
      <c r="D525" s="78">
        <v>0</v>
      </c>
      <c r="E525" s="78">
        <v>0</v>
      </c>
      <c r="F525" s="82">
        <v>0</v>
      </c>
      <c r="G525" s="82">
        <v>0</v>
      </c>
      <c r="H525" s="82">
        <v>0</v>
      </c>
      <c r="I525" s="76">
        <v>0</v>
      </c>
      <c r="J525" s="78">
        <v>0</v>
      </c>
      <c r="K525" s="82">
        <v>0</v>
      </c>
    </row>
    <row r="526" spans="1:11" ht="45" x14ac:dyDescent="0.25">
      <c r="A526" s="190"/>
      <c r="B526" s="181"/>
      <c r="C526" s="77" t="s">
        <v>92</v>
      </c>
      <c r="D526" s="78">
        <v>0</v>
      </c>
      <c r="E526" s="78">
        <v>0</v>
      </c>
      <c r="F526" s="82">
        <v>0</v>
      </c>
      <c r="G526" s="82">
        <v>0</v>
      </c>
      <c r="H526" s="82">
        <v>0</v>
      </c>
      <c r="I526" s="76">
        <v>0</v>
      </c>
      <c r="J526" s="78">
        <v>0</v>
      </c>
      <c r="K526" s="82">
        <v>0</v>
      </c>
    </row>
    <row r="527" spans="1:11" ht="75" x14ac:dyDescent="0.25">
      <c r="A527" s="190"/>
      <c r="B527" s="181"/>
      <c r="C527" s="79" t="s">
        <v>205</v>
      </c>
      <c r="D527" s="78">
        <v>0</v>
      </c>
      <c r="E527" s="78">
        <v>0</v>
      </c>
      <c r="F527" s="78">
        <v>0</v>
      </c>
      <c r="G527" s="78">
        <v>0</v>
      </c>
      <c r="H527" s="78">
        <v>0</v>
      </c>
      <c r="I527" s="76">
        <v>0</v>
      </c>
      <c r="J527" s="78">
        <v>0</v>
      </c>
      <c r="K527" s="78">
        <v>0</v>
      </c>
    </row>
    <row r="528" spans="1:11" ht="45" x14ac:dyDescent="0.25">
      <c r="A528" s="190"/>
      <c r="B528" s="181"/>
      <c r="C528" s="77" t="s">
        <v>78</v>
      </c>
      <c r="D528" s="78">
        <v>0</v>
      </c>
      <c r="E528" s="78">
        <v>0</v>
      </c>
      <c r="F528" s="82">
        <v>0</v>
      </c>
      <c r="G528" s="82">
        <v>0</v>
      </c>
      <c r="H528" s="82">
        <v>0</v>
      </c>
      <c r="I528" s="76">
        <v>0</v>
      </c>
      <c r="J528" s="78">
        <v>0</v>
      </c>
      <c r="K528" s="82">
        <v>0</v>
      </c>
    </row>
    <row r="529" spans="1:11" ht="45" x14ac:dyDescent="0.25">
      <c r="A529" s="191"/>
      <c r="B529" s="182"/>
      <c r="C529" s="77" t="s">
        <v>79</v>
      </c>
      <c r="D529" s="78">
        <v>0</v>
      </c>
      <c r="E529" s="78">
        <v>0</v>
      </c>
      <c r="F529" s="82">
        <v>0</v>
      </c>
      <c r="G529" s="82">
        <v>0</v>
      </c>
      <c r="H529" s="82">
        <v>0</v>
      </c>
      <c r="I529" s="76">
        <v>0</v>
      </c>
      <c r="J529" s="78">
        <v>0</v>
      </c>
      <c r="K529" s="82">
        <v>0</v>
      </c>
    </row>
    <row r="530" spans="1:11" ht="15" customHeight="1" x14ac:dyDescent="0.25">
      <c r="A530" s="189" t="s">
        <v>276</v>
      </c>
      <c r="B530" s="180" t="s">
        <v>226</v>
      </c>
      <c r="C530" s="74" t="s">
        <v>203</v>
      </c>
      <c r="D530" s="75">
        <f>D531+D533+D535+D536</f>
        <v>1078.5999999999999</v>
      </c>
      <c r="E530" s="75">
        <f>E531+E533+E535+E536</f>
        <v>1078.5999999999999</v>
      </c>
      <c r="F530" s="75">
        <f>F531+F533+F535+F536</f>
        <v>1078.5999999999999</v>
      </c>
      <c r="G530" s="75">
        <f>G531+G533+G535+G536</f>
        <v>1063.5999999999999</v>
      </c>
      <c r="H530" s="75">
        <f>H531+H533+H535+H536</f>
        <v>1063.5999999999999</v>
      </c>
      <c r="I530" s="76">
        <f t="shared" si="66"/>
        <v>98.609308362692389</v>
      </c>
      <c r="J530" s="78">
        <f t="shared" si="67"/>
        <v>98.609308362692389</v>
      </c>
      <c r="K530" s="76">
        <f>G530/F530*100</f>
        <v>98.609308362692389</v>
      </c>
    </row>
    <row r="531" spans="1:11" ht="30" x14ac:dyDescent="0.25">
      <c r="A531" s="190"/>
      <c r="B531" s="181"/>
      <c r="C531" s="77" t="s">
        <v>76</v>
      </c>
      <c r="D531" s="78">
        <v>1078.5999999999999</v>
      </c>
      <c r="E531" s="78">
        <v>1078.5999999999999</v>
      </c>
      <c r="F531" s="78">
        <v>1078.5999999999999</v>
      </c>
      <c r="G531" s="82">
        <v>1063.5999999999999</v>
      </c>
      <c r="H531" s="82">
        <v>1063.5999999999999</v>
      </c>
      <c r="I531" s="76">
        <f t="shared" si="66"/>
        <v>98.609308362692389</v>
      </c>
      <c r="J531" s="78">
        <f t="shared" si="67"/>
        <v>98.609308362692389</v>
      </c>
      <c r="K531" s="82">
        <f>G531/F531*100</f>
        <v>98.609308362692389</v>
      </c>
    </row>
    <row r="532" spans="1:11" ht="75" x14ac:dyDescent="0.25">
      <c r="A532" s="190"/>
      <c r="B532" s="181"/>
      <c r="C532" s="79" t="s">
        <v>204</v>
      </c>
      <c r="D532" s="78">
        <v>0</v>
      </c>
      <c r="E532" s="78">
        <v>0</v>
      </c>
      <c r="F532" s="82">
        <v>0</v>
      </c>
      <c r="G532" s="82">
        <v>0</v>
      </c>
      <c r="H532" s="82">
        <v>0</v>
      </c>
      <c r="I532" s="76">
        <v>0</v>
      </c>
      <c r="J532" s="78">
        <v>0</v>
      </c>
      <c r="K532" s="82">
        <v>0</v>
      </c>
    </row>
    <row r="533" spans="1:11" ht="45" x14ac:dyDescent="0.25">
      <c r="A533" s="190"/>
      <c r="B533" s="181"/>
      <c r="C533" s="77" t="s">
        <v>92</v>
      </c>
      <c r="D533" s="78">
        <v>0</v>
      </c>
      <c r="E533" s="78">
        <v>0</v>
      </c>
      <c r="F533" s="82">
        <v>0</v>
      </c>
      <c r="G533" s="82">
        <v>0</v>
      </c>
      <c r="H533" s="82">
        <v>0</v>
      </c>
      <c r="I533" s="76">
        <v>0</v>
      </c>
      <c r="J533" s="78">
        <v>0</v>
      </c>
      <c r="K533" s="82">
        <v>0</v>
      </c>
    </row>
    <row r="534" spans="1:11" ht="75" x14ac:dyDescent="0.25">
      <c r="A534" s="190"/>
      <c r="B534" s="181"/>
      <c r="C534" s="79" t="s">
        <v>205</v>
      </c>
      <c r="D534" s="78">
        <v>0</v>
      </c>
      <c r="E534" s="78">
        <v>0</v>
      </c>
      <c r="F534" s="78">
        <v>0</v>
      </c>
      <c r="G534" s="78">
        <v>0</v>
      </c>
      <c r="H534" s="78">
        <v>0</v>
      </c>
      <c r="I534" s="76">
        <v>0</v>
      </c>
      <c r="J534" s="78">
        <v>0</v>
      </c>
      <c r="K534" s="78">
        <v>0</v>
      </c>
    </row>
    <row r="535" spans="1:11" ht="45" x14ac:dyDescent="0.25">
      <c r="A535" s="190"/>
      <c r="B535" s="181"/>
      <c r="C535" s="77" t="s">
        <v>78</v>
      </c>
      <c r="D535" s="78">
        <v>0</v>
      </c>
      <c r="E535" s="78">
        <v>0</v>
      </c>
      <c r="F535" s="82">
        <v>0</v>
      </c>
      <c r="G535" s="82">
        <v>0</v>
      </c>
      <c r="H535" s="82">
        <v>0</v>
      </c>
      <c r="I535" s="76">
        <v>0</v>
      </c>
      <c r="J535" s="78">
        <v>0</v>
      </c>
      <c r="K535" s="82">
        <v>0</v>
      </c>
    </row>
    <row r="536" spans="1:11" ht="45" x14ac:dyDescent="0.25">
      <c r="A536" s="191"/>
      <c r="B536" s="182"/>
      <c r="C536" s="77" t="s">
        <v>79</v>
      </c>
      <c r="D536" s="78">
        <v>0</v>
      </c>
      <c r="E536" s="78">
        <v>0</v>
      </c>
      <c r="F536" s="82">
        <v>0</v>
      </c>
      <c r="G536" s="82">
        <v>0</v>
      </c>
      <c r="H536" s="82">
        <v>0</v>
      </c>
      <c r="I536" s="76">
        <v>0</v>
      </c>
      <c r="J536" s="78">
        <v>0</v>
      </c>
      <c r="K536" s="82">
        <v>0</v>
      </c>
    </row>
    <row r="537" spans="1:11" ht="15" customHeight="1" x14ac:dyDescent="0.25">
      <c r="A537" s="178" t="s">
        <v>277</v>
      </c>
      <c r="B537" s="180" t="s">
        <v>226</v>
      </c>
      <c r="C537" s="74" t="s">
        <v>203</v>
      </c>
      <c r="D537" s="75">
        <f>D538+D540+D542+D543</f>
        <v>0</v>
      </c>
      <c r="E537" s="75">
        <f>E538+E540+E542+E543</f>
        <v>0</v>
      </c>
      <c r="F537" s="75">
        <f>F538+F540+F542+F543</f>
        <v>0</v>
      </c>
      <c r="G537" s="75">
        <f>G538+G540+G542+G543</f>
        <v>0</v>
      </c>
      <c r="H537" s="75">
        <f>H538+H540+H542+H543</f>
        <v>0</v>
      </c>
      <c r="I537" s="76">
        <v>0</v>
      </c>
      <c r="J537" s="78">
        <v>0</v>
      </c>
      <c r="K537" s="76">
        <v>0</v>
      </c>
    </row>
    <row r="538" spans="1:11" ht="30" x14ac:dyDescent="0.25">
      <c r="A538" s="179"/>
      <c r="B538" s="181"/>
      <c r="C538" s="77" t="s">
        <v>76</v>
      </c>
      <c r="D538" s="78">
        <v>0</v>
      </c>
      <c r="E538" s="78">
        <v>0</v>
      </c>
      <c r="F538" s="78">
        <v>0</v>
      </c>
      <c r="G538" s="82">
        <v>0</v>
      </c>
      <c r="H538" s="82">
        <v>0</v>
      </c>
      <c r="I538" s="76">
        <v>0</v>
      </c>
      <c r="J538" s="78">
        <v>0</v>
      </c>
      <c r="K538" s="82">
        <v>0</v>
      </c>
    </row>
    <row r="539" spans="1:11" ht="75" x14ac:dyDescent="0.25">
      <c r="A539" s="179"/>
      <c r="B539" s="181"/>
      <c r="C539" s="79" t="s">
        <v>204</v>
      </c>
      <c r="D539" s="78">
        <v>0</v>
      </c>
      <c r="E539" s="78">
        <v>0</v>
      </c>
      <c r="F539" s="82">
        <v>0</v>
      </c>
      <c r="G539" s="82">
        <v>0</v>
      </c>
      <c r="H539" s="82">
        <v>0</v>
      </c>
      <c r="I539" s="76">
        <v>0</v>
      </c>
      <c r="J539" s="78">
        <v>0</v>
      </c>
      <c r="K539" s="82">
        <v>0</v>
      </c>
    </row>
    <row r="540" spans="1:11" ht="45" x14ac:dyDescent="0.25">
      <c r="A540" s="179"/>
      <c r="B540" s="181"/>
      <c r="C540" s="77" t="s">
        <v>92</v>
      </c>
      <c r="D540" s="78">
        <v>0</v>
      </c>
      <c r="E540" s="78">
        <v>0</v>
      </c>
      <c r="F540" s="82">
        <v>0</v>
      </c>
      <c r="G540" s="82">
        <v>0</v>
      </c>
      <c r="H540" s="82">
        <v>0</v>
      </c>
      <c r="I540" s="76">
        <v>0</v>
      </c>
      <c r="J540" s="78">
        <v>0</v>
      </c>
      <c r="K540" s="82">
        <v>0</v>
      </c>
    </row>
    <row r="541" spans="1:11" ht="75" x14ac:dyDescent="0.25">
      <c r="A541" s="179"/>
      <c r="B541" s="181"/>
      <c r="C541" s="79" t="s">
        <v>205</v>
      </c>
      <c r="D541" s="78">
        <v>0</v>
      </c>
      <c r="E541" s="78">
        <v>0</v>
      </c>
      <c r="F541" s="78">
        <v>0</v>
      </c>
      <c r="G541" s="78">
        <v>0</v>
      </c>
      <c r="H541" s="78">
        <v>0</v>
      </c>
      <c r="I541" s="76">
        <v>0</v>
      </c>
      <c r="J541" s="78">
        <v>0</v>
      </c>
      <c r="K541" s="78">
        <v>0</v>
      </c>
    </row>
    <row r="542" spans="1:11" ht="45" x14ac:dyDescent="0.25">
      <c r="A542" s="179"/>
      <c r="B542" s="181"/>
      <c r="C542" s="77" t="s">
        <v>78</v>
      </c>
      <c r="D542" s="78">
        <v>0</v>
      </c>
      <c r="E542" s="78">
        <v>0</v>
      </c>
      <c r="F542" s="82">
        <v>0</v>
      </c>
      <c r="G542" s="82">
        <v>0</v>
      </c>
      <c r="H542" s="82">
        <v>0</v>
      </c>
      <c r="I542" s="76">
        <v>0</v>
      </c>
      <c r="J542" s="78">
        <v>0</v>
      </c>
      <c r="K542" s="82">
        <v>0</v>
      </c>
    </row>
    <row r="543" spans="1:11" ht="45" x14ac:dyDescent="0.25">
      <c r="A543" s="219"/>
      <c r="B543" s="182"/>
      <c r="C543" s="77" t="s">
        <v>79</v>
      </c>
      <c r="D543" s="78">
        <v>0</v>
      </c>
      <c r="E543" s="78">
        <v>0</v>
      </c>
      <c r="F543" s="82">
        <v>0</v>
      </c>
      <c r="G543" s="82">
        <v>0</v>
      </c>
      <c r="H543" s="82">
        <v>0</v>
      </c>
      <c r="I543" s="76">
        <v>0</v>
      </c>
      <c r="J543" s="78">
        <v>0</v>
      </c>
      <c r="K543" s="82">
        <v>0</v>
      </c>
    </row>
    <row r="544" spans="1:11" ht="15" customHeight="1" x14ac:dyDescent="0.25">
      <c r="A544" s="178" t="s">
        <v>278</v>
      </c>
      <c r="B544" s="180" t="s">
        <v>226</v>
      </c>
      <c r="C544" s="74" t="s">
        <v>203</v>
      </c>
      <c r="D544" s="75">
        <f>D545+D547+D549+D550</f>
        <v>511</v>
      </c>
      <c r="E544" s="75">
        <f>E545+E547+E549+E550</f>
        <v>511</v>
      </c>
      <c r="F544" s="75">
        <f>F545+F547+F549+F550</f>
        <v>511</v>
      </c>
      <c r="G544" s="75">
        <f>G545+G547+G549+G550</f>
        <v>511</v>
      </c>
      <c r="H544" s="75">
        <f>H545+H547+H549+H550</f>
        <v>511</v>
      </c>
      <c r="I544" s="76">
        <f t="shared" ref="I544:I594" si="74">H544/D544*100</f>
        <v>100</v>
      </c>
      <c r="J544" s="78">
        <f t="shared" si="67"/>
        <v>100</v>
      </c>
      <c r="K544" s="76">
        <f>G544/F544*100</f>
        <v>100</v>
      </c>
    </row>
    <row r="545" spans="1:11" ht="30" x14ac:dyDescent="0.25">
      <c r="A545" s="179"/>
      <c r="B545" s="181"/>
      <c r="C545" s="77" t="s">
        <v>76</v>
      </c>
      <c r="D545" s="78">
        <v>511</v>
      </c>
      <c r="E545" s="78">
        <v>511</v>
      </c>
      <c r="F545" s="78">
        <v>511</v>
      </c>
      <c r="G545" s="82">
        <v>511</v>
      </c>
      <c r="H545" s="82">
        <v>511</v>
      </c>
      <c r="I545" s="76">
        <f t="shared" si="74"/>
        <v>100</v>
      </c>
      <c r="J545" s="78">
        <f t="shared" si="67"/>
        <v>100</v>
      </c>
      <c r="K545" s="82">
        <f>G545/F545*100</f>
        <v>100</v>
      </c>
    </row>
    <row r="546" spans="1:11" ht="75" x14ac:dyDescent="0.25">
      <c r="A546" s="179"/>
      <c r="B546" s="181"/>
      <c r="C546" s="79" t="s">
        <v>204</v>
      </c>
      <c r="D546" s="78">
        <v>0</v>
      </c>
      <c r="E546" s="78">
        <v>0</v>
      </c>
      <c r="F546" s="82">
        <v>0</v>
      </c>
      <c r="G546" s="82">
        <v>0</v>
      </c>
      <c r="H546" s="82">
        <v>0</v>
      </c>
      <c r="I546" s="76">
        <v>0</v>
      </c>
      <c r="J546" s="78">
        <v>0</v>
      </c>
      <c r="K546" s="82">
        <v>0</v>
      </c>
    </row>
    <row r="547" spans="1:11" ht="45" x14ac:dyDescent="0.25">
      <c r="A547" s="179"/>
      <c r="B547" s="181"/>
      <c r="C547" s="77" t="s">
        <v>92</v>
      </c>
      <c r="D547" s="78">
        <v>0</v>
      </c>
      <c r="E547" s="78">
        <v>0</v>
      </c>
      <c r="F547" s="82">
        <v>0</v>
      </c>
      <c r="G547" s="82">
        <v>0</v>
      </c>
      <c r="H547" s="82">
        <v>0</v>
      </c>
      <c r="I547" s="76">
        <v>0</v>
      </c>
      <c r="J547" s="78">
        <v>0</v>
      </c>
      <c r="K547" s="82">
        <v>0</v>
      </c>
    </row>
    <row r="548" spans="1:11" ht="75" x14ac:dyDescent="0.25">
      <c r="A548" s="179"/>
      <c r="B548" s="181"/>
      <c r="C548" s="79" t="s">
        <v>205</v>
      </c>
      <c r="D548" s="78">
        <v>0</v>
      </c>
      <c r="E548" s="78">
        <v>0</v>
      </c>
      <c r="F548" s="78">
        <v>0</v>
      </c>
      <c r="G548" s="78">
        <v>0</v>
      </c>
      <c r="H548" s="78">
        <v>0</v>
      </c>
      <c r="I548" s="76">
        <v>0</v>
      </c>
      <c r="J548" s="78">
        <v>0</v>
      </c>
      <c r="K548" s="78">
        <v>0</v>
      </c>
    </row>
    <row r="549" spans="1:11" ht="45" x14ac:dyDescent="0.25">
      <c r="A549" s="179"/>
      <c r="B549" s="181"/>
      <c r="C549" s="77" t="s">
        <v>78</v>
      </c>
      <c r="D549" s="78">
        <v>0</v>
      </c>
      <c r="E549" s="78">
        <v>0</v>
      </c>
      <c r="F549" s="82">
        <v>0</v>
      </c>
      <c r="G549" s="82">
        <v>0</v>
      </c>
      <c r="H549" s="82">
        <v>0</v>
      </c>
      <c r="I549" s="76">
        <v>0</v>
      </c>
      <c r="J549" s="78">
        <v>0</v>
      </c>
      <c r="K549" s="82">
        <v>0</v>
      </c>
    </row>
    <row r="550" spans="1:11" ht="45" x14ac:dyDescent="0.25">
      <c r="A550" s="219"/>
      <c r="B550" s="182"/>
      <c r="C550" s="77" t="s">
        <v>79</v>
      </c>
      <c r="D550" s="78">
        <v>0</v>
      </c>
      <c r="E550" s="78">
        <v>0</v>
      </c>
      <c r="F550" s="82">
        <v>0</v>
      </c>
      <c r="G550" s="82">
        <v>0</v>
      </c>
      <c r="H550" s="82">
        <v>0</v>
      </c>
      <c r="I550" s="76">
        <v>0</v>
      </c>
      <c r="J550" s="78">
        <v>0</v>
      </c>
      <c r="K550" s="82">
        <v>0</v>
      </c>
    </row>
    <row r="551" spans="1:11" ht="15" customHeight="1" x14ac:dyDescent="0.25">
      <c r="A551" s="192" t="s">
        <v>279</v>
      </c>
      <c r="B551" s="180" t="s">
        <v>226</v>
      </c>
      <c r="C551" s="74" t="s">
        <v>203</v>
      </c>
      <c r="D551" s="75">
        <f>D552+D554+D556+D557</f>
        <v>429.1</v>
      </c>
      <c r="E551" s="75">
        <f>E552+E554+E556+E557</f>
        <v>429.1</v>
      </c>
      <c r="F551" s="75">
        <f>F552+F554+F556+F557</f>
        <v>429.1</v>
      </c>
      <c r="G551" s="75">
        <f>G552+G554+G556+G557</f>
        <v>429.1</v>
      </c>
      <c r="H551" s="75">
        <f>H552+H554+H556+H557</f>
        <v>429.1</v>
      </c>
      <c r="I551" s="76">
        <f t="shared" si="74"/>
        <v>100</v>
      </c>
      <c r="J551" s="78">
        <f t="shared" si="67"/>
        <v>100</v>
      </c>
      <c r="K551" s="76">
        <f>G551/F551*100</f>
        <v>100</v>
      </c>
    </row>
    <row r="552" spans="1:11" ht="30" x14ac:dyDescent="0.25">
      <c r="A552" s="193"/>
      <c r="B552" s="181"/>
      <c r="C552" s="77" t="s">
        <v>76</v>
      </c>
      <c r="D552" s="78">
        <f>D559+D566+D573</f>
        <v>429.1</v>
      </c>
      <c r="E552" s="78">
        <f t="shared" ref="E552:H552" si="75">E559+E566+E573</f>
        <v>429.1</v>
      </c>
      <c r="F552" s="78">
        <f t="shared" si="75"/>
        <v>429.1</v>
      </c>
      <c r="G552" s="78">
        <f t="shared" si="75"/>
        <v>429.1</v>
      </c>
      <c r="H552" s="78">
        <f t="shared" si="75"/>
        <v>429.1</v>
      </c>
      <c r="I552" s="76">
        <f t="shared" si="74"/>
        <v>100</v>
      </c>
      <c r="J552" s="78">
        <f t="shared" si="67"/>
        <v>100</v>
      </c>
      <c r="K552" s="82">
        <f>G552/F552*100</f>
        <v>100</v>
      </c>
    </row>
    <row r="553" spans="1:11" ht="75" x14ac:dyDescent="0.25">
      <c r="A553" s="193"/>
      <c r="B553" s="181"/>
      <c r="C553" s="79" t="s">
        <v>204</v>
      </c>
      <c r="D553" s="78">
        <f t="shared" ref="D553:K554" si="76">D560</f>
        <v>0</v>
      </c>
      <c r="E553" s="78">
        <f t="shared" si="76"/>
        <v>0</v>
      </c>
      <c r="F553" s="78">
        <f t="shared" si="76"/>
        <v>0</v>
      </c>
      <c r="G553" s="78">
        <f t="shared" si="76"/>
        <v>0</v>
      </c>
      <c r="H553" s="78">
        <f t="shared" si="76"/>
        <v>0</v>
      </c>
      <c r="I553" s="76">
        <v>0</v>
      </c>
      <c r="J553" s="78">
        <v>0</v>
      </c>
      <c r="K553" s="78">
        <f t="shared" si="76"/>
        <v>0</v>
      </c>
    </row>
    <row r="554" spans="1:11" ht="45" x14ac:dyDescent="0.25">
      <c r="A554" s="193"/>
      <c r="B554" s="181"/>
      <c r="C554" s="77" t="s">
        <v>92</v>
      </c>
      <c r="D554" s="78">
        <f>D561+D568+D575</f>
        <v>0</v>
      </c>
      <c r="E554" s="78">
        <f t="shared" ref="E554:H554" si="77">E561+E568+E575</f>
        <v>0</v>
      </c>
      <c r="F554" s="78">
        <f t="shared" si="77"/>
        <v>0</v>
      </c>
      <c r="G554" s="78">
        <f t="shared" si="77"/>
        <v>0</v>
      </c>
      <c r="H554" s="78">
        <f t="shared" si="77"/>
        <v>0</v>
      </c>
      <c r="I554" s="76">
        <v>0</v>
      </c>
      <c r="J554" s="78">
        <v>0</v>
      </c>
      <c r="K554" s="78">
        <f t="shared" si="76"/>
        <v>0</v>
      </c>
    </row>
    <row r="555" spans="1:11" ht="75" x14ac:dyDescent="0.25">
      <c r="A555" s="193"/>
      <c r="B555" s="181"/>
      <c r="C555" s="79" t="s">
        <v>205</v>
      </c>
      <c r="D555" s="78">
        <v>0</v>
      </c>
      <c r="E555" s="78">
        <v>0</v>
      </c>
      <c r="F555" s="78">
        <v>0</v>
      </c>
      <c r="G555" s="78">
        <v>0</v>
      </c>
      <c r="H555" s="78">
        <v>0</v>
      </c>
      <c r="I555" s="76">
        <v>0</v>
      </c>
      <c r="J555" s="78">
        <v>0</v>
      </c>
      <c r="K555" s="78">
        <v>0</v>
      </c>
    </row>
    <row r="556" spans="1:11" ht="45" x14ac:dyDescent="0.25">
      <c r="A556" s="193"/>
      <c r="B556" s="181"/>
      <c r="C556" s="77" t="s">
        <v>78</v>
      </c>
      <c r="D556" s="78">
        <f>D563+D570+D577</f>
        <v>0</v>
      </c>
      <c r="E556" s="78">
        <f t="shared" ref="E556:G557" si="78">E563+E570+E577</f>
        <v>0</v>
      </c>
      <c r="F556" s="78">
        <f t="shared" si="78"/>
        <v>0</v>
      </c>
      <c r="G556" s="78">
        <f t="shared" si="78"/>
        <v>0</v>
      </c>
      <c r="H556" s="78">
        <f t="shared" ref="H556:K557" si="79">H563</f>
        <v>0</v>
      </c>
      <c r="I556" s="76">
        <v>0</v>
      </c>
      <c r="J556" s="78">
        <v>0</v>
      </c>
      <c r="K556" s="78">
        <f t="shared" si="79"/>
        <v>0</v>
      </c>
    </row>
    <row r="557" spans="1:11" ht="45" x14ac:dyDescent="0.25">
      <c r="A557" s="194"/>
      <c r="B557" s="182"/>
      <c r="C557" s="77" t="s">
        <v>79</v>
      </c>
      <c r="D557" s="78">
        <f>D564+D571+D578</f>
        <v>0</v>
      </c>
      <c r="E557" s="78">
        <f t="shared" si="78"/>
        <v>0</v>
      </c>
      <c r="F557" s="78">
        <f t="shared" si="78"/>
        <v>0</v>
      </c>
      <c r="G557" s="78">
        <f t="shared" si="78"/>
        <v>0</v>
      </c>
      <c r="H557" s="78">
        <f t="shared" si="79"/>
        <v>0</v>
      </c>
      <c r="I557" s="76">
        <v>0</v>
      </c>
      <c r="J557" s="78">
        <v>0</v>
      </c>
      <c r="K557" s="78">
        <f t="shared" si="79"/>
        <v>0</v>
      </c>
    </row>
    <row r="558" spans="1:11" ht="15" customHeight="1" x14ac:dyDescent="0.25">
      <c r="A558" s="189" t="s">
        <v>280</v>
      </c>
      <c r="B558" s="180" t="s">
        <v>226</v>
      </c>
      <c r="C558" s="74" t="s">
        <v>203</v>
      </c>
      <c r="D558" s="75">
        <f>D559+D561+D563+D564</f>
        <v>429.1</v>
      </c>
      <c r="E558" s="75">
        <f>E559+E561+E563+E564</f>
        <v>429.1</v>
      </c>
      <c r="F558" s="75">
        <f>F559+F561+F563+F564</f>
        <v>429.1</v>
      </c>
      <c r="G558" s="75">
        <f>G559+G561+G563+G564</f>
        <v>429.1</v>
      </c>
      <c r="H558" s="75">
        <f>H559+H561+H563+H564</f>
        <v>429.1</v>
      </c>
      <c r="I558" s="76">
        <f t="shared" si="74"/>
        <v>100</v>
      </c>
      <c r="J558" s="78">
        <f t="shared" ref="J558:J621" si="80">G558/E558*100</f>
        <v>100</v>
      </c>
      <c r="K558" s="76">
        <f>G558/F558*100</f>
        <v>100</v>
      </c>
    </row>
    <row r="559" spans="1:11" ht="30" x14ac:dyDescent="0.25">
      <c r="A559" s="190"/>
      <c r="B559" s="181"/>
      <c r="C559" s="77" t="s">
        <v>76</v>
      </c>
      <c r="D559" s="78">
        <v>429.1</v>
      </c>
      <c r="E559" s="78">
        <v>429.1</v>
      </c>
      <c r="F559" s="78">
        <v>429.1</v>
      </c>
      <c r="G559" s="78">
        <v>429.1</v>
      </c>
      <c r="H559" s="78">
        <v>429.1</v>
      </c>
      <c r="I559" s="76">
        <f t="shared" si="74"/>
        <v>100</v>
      </c>
      <c r="J559" s="78">
        <f t="shared" si="80"/>
        <v>100</v>
      </c>
      <c r="K559" s="82">
        <f>G559/F559*100</f>
        <v>100</v>
      </c>
    </row>
    <row r="560" spans="1:11" ht="75" x14ac:dyDescent="0.25">
      <c r="A560" s="190"/>
      <c r="B560" s="181"/>
      <c r="C560" s="79" t="s">
        <v>204</v>
      </c>
      <c r="D560" s="78">
        <v>0</v>
      </c>
      <c r="E560" s="78">
        <v>0</v>
      </c>
      <c r="F560" s="82">
        <v>0</v>
      </c>
      <c r="G560" s="82">
        <v>0</v>
      </c>
      <c r="H560" s="82">
        <v>0</v>
      </c>
      <c r="I560" s="76">
        <v>0</v>
      </c>
      <c r="J560" s="78">
        <v>0</v>
      </c>
      <c r="K560" s="82">
        <v>0</v>
      </c>
    </row>
    <row r="561" spans="1:11" ht="45" x14ac:dyDescent="0.25">
      <c r="A561" s="190"/>
      <c r="B561" s="181"/>
      <c r="C561" s="77" t="s">
        <v>92</v>
      </c>
      <c r="D561" s="78">
        <v>0</v>
      </c>
      <c r="E561" s="78">
        <v>0</v>
      </c>
      <c r="F561" s="82">
        <v>0</v>
      </c>
      <c r="G561" s="82">
        <v>0</v>
      </c>
      <c r="H561" s="82">
        <v>0</v>
      </c>
      <c r="I561" s="76">
        <v>0</v>
      </c>
      <c r="J561" s="78">
        <v>0</v>
      </c>
      <c r="K561" s="82">
        <v>0</v>
      </c>
    </row>
    <row r="562" spans="1:11" ht="75" x14ac:dyDescent="0.25">
      <c r="A562" s="190"/>
      <c r="B562" s="181"/>
      <c r="C562" s="79" t="s">
        <v>205</v>
      </c>
      <c r="D562" s="78">
        <v>0</v>
      </c>
      <c r="E562" s="78">
        <v>0</v>
      </c>
      <c r="F562" s="78">
        <v>0</v>
      </c>
      <c r="G562" s="78">
        <v>0</v>
      </c>
      <c r="H562" s="78">
        <v>0</v>
      </c>
      <c r="I562" s="76">
        <v>0</v>
      </c>
      <c r="J562" s="78">
        <v>0</v>
      </c>
      <c r="K562" s="78">
        <v>0</v>
      </c>
    </row>
    <row r="563" spans="1:11" ht="45" x14ac:dyDescent="0.25">
      <c r="A563" s="190"/>
      <c r="B563" s="181"/>
      <c r="C563" s="77" t="s">
        <v>78</v>
      </c>
      <c r="D563" s="78">
        <v>0</v>
      </c>
      <c r="E563" s="78">
        <v>0</v>
      </c>
      <c r="F563" s="82">
        <v>0</v>
      </c>
      <c r="G563" s="82">
        <v>0</v>
      </c>
      <c r="H563" s="82">
        <v>0</v>
      </c>
      <c r="I563" s="76">
        <v>0</v>
      </c>
      <c r="J563" s="78">
        <v>0</v>
      </c>
      <c r="K563" s="82">
        <v>0</v>
      </c>
    </row>
    <row r="564" spans="1:11" ht="45" x14ac:dyDescent="0.25">
      <c r="A564" s="191"/>
      <c r="B564" s="182"/>
      <c r="C564" s="77" t="s">
        <v>79</v>
      </c>
      <c r="D564" s="78">
        <v>0</v>
      </c>
      <c r="E564" s="78">
        <v>0</v>
      </c>
      <c r="F564" s="82">
        <v>0</v>
      </c>
      <c r="G564" s="82">
        <v>0</v>
      </c>
      <c r="H564" s="82">
        <v>0</v>
      </c>
      <c r="I564" s="76">
        <v>0</v>
      </c>
      <c r="J564" s="78">
        <v>0</v>
      </c>
      <c r="K564" s="82">
        <v>0</v>
      </c>
    </row>
    <row r="565" spans="1:11" ht="15" customHeight="1" x14ac:dyDescent="0.25">
      <c r="A565" s="229" t="s">
        <v>281</v>
      </c>
      <c r="B565" s="180" t="s">
        <v>226</v>
      </c>
      <c r="C565" s="74" t="s">
        <v>203</v>
      </c>
      <c r="D565" s="75">
        <f t="shared" ref="D565:K565" si="81">D566+D568+D570+D571</f>
        <v>0</v>
      </c>
      <c r="E565" s="75">
        <f t="shared" si="81"/>
        <v>0</v>
      </c>
      <c r="F565" s="75">
        <f t="shared" si="81"/>
        <v>0</v>
      </c>
      <c r="G565" s="75">
        <f t="shared" si="81"/>
        <v>0</v>
      </c>
      <c r="H565" s="75">
        <f t="shared" si="81"/>
        <v>0</v>
      </c>
      <c r="I565" s="76" t="e">
        <f t="shared" si="74"/>
        <v>#DIV/0!</v>
      </c>
      <c r="J565" s="78" t="e">
        <f t="shared" si="80"/>
        <v>#DIV/0!</v>
      </c>
      <c r="K565" s="75">
        <f t="shared" si="81"/>
        <v>0</v>
      </c>
    </row>
    <row r="566" spans="1:11" ht="30" x14ac:dyDescent="0.25">
      <c r="A566" s="230"/>
      <c r="B566" s="181"/>
      <c r="C566" s="77" t="s">
        <v>76</v>
      </c>
      <c r="D566" s="78">
        <v>0</v>
      </c>
      <c r="E566" s="78">
        <v>0</v>
      </c>
      <c r="F566" s="78">
        <v>0</v>
      </c>
      <c r="G566" s="82">
        <v>0</v>
      </c>
      <c r="H566" s="82">
        <v>0</v>
      </c>
      <c r="I566" s="76" t="e">
        <f t="shared" si="74"/>
        <v>#DIV/0!</v>
      </c>
      <c r="J566" s="78" t="e">
        <f t="shared" si="80"/>
        <v>#DIV/0!</v>
      </c>
      <c r="K566" s="82">
        <v>0</v>
      </c>
    </row>
    <row r="567" spans="1:11" ht="75" x14ac:dyDescent="0.25">
      <c r="A567" s="230"/>
      <c r="B567" s="181"/>
      <c r="C567" s="79" t="s">
        <v>204</v>
      </c>
      <c r="D567" s="78">
        <v>0</v>
      </c>
      <c r="E567" s="78">
        <v>0</v>
      </c>
      <c r="F567" s="82">
        <v>0</v>
      </c>
      <c r="G567" s="82">
        <v>0</v>
      </c>
      <c r="H567" s="82">
        <v>0</v>
      </c>
      <c r="I567" s="76">
        <v>0</v>
      </c>
      <c r="J567" s="78">
        <v>0</v>
      </c>
      <c r="K567" s="82">
        <v>0</v>
      </c>
    </row>
    <row r="568" spans="1:11" ht="45" x14ac:dyDescent="0.25">
      <c r="A568" s="230"/>
      <c r="B568" s="181"/>
      <c r="C568" s="77" t="s">
        <v>92</v>
      </c>
      <c r="D568" s="78">
        <v>0</v>
      </c>
      <c r="E568" s="78">
        <v>0</v>
      </c>
      <c r="F568" s="82">
        <v>0</v>
      </c>
      <c r="G568" s="82">
        <v>0</v>
      </c>
      <c r="H568" s="82">
        <v>0</v>
      </c>
      <c r="I568" s="76">
        <v>0</v>
      </c>
      <c r="J568" s="78">
        <v>0</v>
      </c>
      <c r="K568" s="82">
        <v>0</v>
      </c>
    </row>
    <row r="569" spans="1:11" ht="75" x14ac:dyDescent="0.25">
      <c r="A569" s="230"/>
      <c r="B569" s="181"/>
      <c r="C569" s="79" t="s">
        <v>205</v>
      </c>
      <c r="D569" s="78">
        <v>0</v>
      </c>
      <c r="E569" s="78">
        <v>0</v>
      </c>
      <c r="F569" s="78">
        <v>0</v>
      </c>
      <c r="G569" s="78">
        <v>0</v>
      </c>
      <c r="H569" s="78">
        <v>0</v>
      </c>
      <c r="I569" s="76">
        <v>0</v>
      </c>
      <c r="J569" s="78">
        <v>0</v>
      </c>
      <c r="K569" s="78">
        <v>0</v>
      </c>
    </row>
    <row r="570" spans="1:11" ht="45" x14ac:dyDescent="0.25">
      <c r="A570" s="230"/>
      <c r="B570" s="181"/>
      <c r="C570" s="77" t="s">
        <v>78</v>
      </c>
      <c r="D570" s="78">
        <v>0</v>
      </c>
      <c r="E570" s="78">
        <v>0</v>
      </c>
      <c r="F570" s="82">
        <v>0</v>
      </c>
      <c r="G570" s="82">
        <v>0</v>
      </c>
      <c r="H570" s="82">
        <v>0</v>
      </c>
      <c r="I570" s="76">
        <v>0</v>
      </c>
      <c r="J570" s="78">
        <v>0</v>
      </c>
      <c r="K570" s="82">
        <v>0</v>
      </c>
    </row>
    <row r="571" spans="1:11" ht="45" x14ac:dyDescent="0.25">
      <c r="A571" s="231"/>
      <c r="B571" s="182"/>
      <c r="C571" s="77" t="s">
        <v>79</v>
      </c>
      <c r="D571" s="78">
        <v>0</v>
      </c>
      <c r="E571" s="78">
        <v>0</v>
      </c>
      <c r="F571" s="82">
        <v>0</v>
      </c>
      <c r="G571" s="82">
        <v>0</v>
      </c>
      <c r="H571" s="82">
        <v>0</v>
      </c>
      <c r="I571" s="76">
        <v>0</v>
      </c>
      <c r="J571" s="78">
        <v>0</v>
      </c>
      <c r="K571" s="82">
        <v>0</v>
      </c>
    </row>
    <row r="572" spans="1:11" ht="15" customHeight="1" x14ac:dyDescent="0.25">
      <c r="A572" s="229" t="s">
        <v>282</v>
      </c>
      <c r="B572" s="183"/>
      <c r="C572" s="74" t="s">
        <v>203</v>
      </c>
      <c r="D572" s="75">
        <f t="shared" ref="D572:K572" si="82">D573+D575+D577+D578</f>
        <v>0</v>
      </c>
      <c r="E572" s="75">
        <f t="shared" si="82"/>
        <v>0</v>
      </c>
      <c r="F572" s="75">
        <f t="shared" si="82"/>
        <v>0</v>
      </c>
      <c r="G572" s="75">
        <f t="shared" si="82"/>
        <v>0</v>
      </c>
      <c r="H572" s="75">
        <f t="shared" si="82"/>
        <v>0</v>
      </c>
      <c r="I572" s="76">
        <v>0</v>
      </c>
      <c r="J572" s="78">
        <v>0</v>
      </c>
      <c r="K572" s="75">
        <f t="shared" si="82"/>
        <v>0</v>
      </c>
    </row>
    <row r="573" spans="1:11" ht="30" x14ac:dyDescent="0.25">
      <c r="A573" s="230"/>
      <c r="B573" s="184"/>
      <c r="C573" s="77" t="s">
        <v>76</v>
      </c>
      <c r="D573" s="78">
        <v>0</v>
      </c>
      <c r="E573" s="78">
        <v>0</v>
      </c>
      <c r="F573" s="78">
        <v>0</v>
      </c>
      <c r="G573" s="82">
        <v>0</v>
      </c>
      <c r="H573" s="82">
        <v>0</v>
      </c>
      <c r="I573" s="76">
        <v>0</v>
      </c>
      <c r="J573" s="78">
        <v>0</v>
      </c>
      <c r="K573" s="82">
        <v>0</v>
      </c>
    </row>
    <row r="574" spans="1:11" ht="75" x14ac:dyDescent="0.25">
      <c r="A574" s="230"/>
      <c r="B574" s="184"/>
      <c r="C574" s="79" t="s">
        <v>204</v>
      </c>
      <c r="D574" s="78">
        <v>0</v>
      </c>
      <c r="E574" s="78">
        <v>0</v>
      </c>
      <c r="F574" s="82">
        <v>0</v>
      </c>
      <c r="G574" s="82">
        <v>0</v>
      </c>
      <c r="H574" s="82">
        <v>0</v>
      </c>
      <c r="I574" s="76">
        <v>0</v>
      </c>
      <c r="J574" s="78">
        <v>0</v>
      </c>
      <c r="K574" s="82">
        <v>0</v>
      </c>
    </row>
    <row r="575" spans="1:11" ht="45" x14ac:dyDescent="0.25">
      <c r="A575" s="230"/>
      <c r="B575" s="184"/>
      <c r="C575" s="77" t="s">
        <v>92</v>
      </c>
      <c r="D575" s="78">
        <v>0</v>
      </c>
      <c r="E575" s="78">
        <v>0</v>
      </c>
      <c r="F575" s="82">
        <v>0</v>
      </c>
      <c r="G575" s="82">
        <v>0</v>
      </c>
      <c r="H575" s="82">
        <v>0</v>
      </c>
      <c r="I575" s="76">
        <v>0</v>
      </c>
      <c r="J575" s="78">
        <v>0</v>
      </c>
      <c r="K575" s="82">
        <v>0</v>
      </c>
    </row>
    <row r="576" spans="1:11" ht="75" x14ac:dyDescent="0.25">
      <c r="A576" s="230"/>
      <c r="B576" s="184"/>
      <c r="C576" s="79" t="s">
        <v>205</v>
      </c>
      <c r="D576" s="78">
        <v>0</v>
      </c>
      <c r="E576" s="78">
        <v>0</v>
      </c>
      <c r="F576" s="78">
        <v>0</v>
      </c>
      <c r="G576" s="78">
        <v>0</v>
      </c>
      <c r="H576" s="78">
        <v>0</v>
      </c>
      <c r="I576" s="76">
        <v>0</v>
      </c>
      <c r="J576" s="78">
        <v>0</v>
      </c>
      <c r="K576" s="78">
        <v>0</v>
      </c>
    </row>
    <row r="577" spans="1:11" ht="45" x14ac:dyDescent="0.25">
      <c r="A577" s="230"/>
      <c r="B577" s="184"/>
      <c r="C577" s="77" t="s">
        <v>78</v>
      </c>
      <c r="D577" s="78">
        <v>0</v>
      </c>
      <c r="E577" s="78">
        <v>0</v>
      </c>
      <c r="F577" s="82">
        <v>0</v>
      </c>
      <c r="G577" s="82">
        <v>0</v>
      </c>
      <c r="H577" s="82">
        <v>0</v>
      </c>
      <c r="I577" s="76">
        <v>0</v>
      </c>
      <c r="J577" s="78">
        <v>0</v>
      </c>
      <c r="K577" s="82">
        <v>0</v>
      </c>
    </row>
    <row r="578" spans="1:11" ht="45" x14ac:dyDescent="0.25">
      <c r="A578" s="231"/>
      <c r="B578" s="185"/>
      <c r="C578" s="77" t="s">
        <v>79</v>
      </c>
      <c r="D578" s="78">
        <v>0</v>
      </c>
      <c r="E578" s="78">
        <v>0</v>
      </c>
      <c r="F578" s="82">
        <v>0</v>
      </c>
      <c r="G578" s="82">
        <v>0</v>
      </c>
      <c r="H578" s="82">
        <v>0</v>
      </c>
      <c r="I578" s="76">
        <v>0</v>
      </c>
      <c r="J578" s="78">
        <v>0</v>
      </c>
      <c r="K578" s="82">
        <v>0</v>
      </c>
    </row>
    <row r="579" spans="1:11" ht="15" customHeight="1" x14ac:dyDescent="0.25">
      <c r="A579" s="192" t="s">
        <v>283</v>
      </c>
      <c r="B579" s="180" t="s">
        <v>226</v>
      </c>
      <c r="C579" s="74" t="s">
        <v>203</v>
      </c>
      <c r="D579" s="75">
        <f>D580+D582+D584+D585</f>
        <v>0</v>
      </c>
      <c r="E579" s="75">
        <f>E580+E582+E584+E585</f>
        <v>0</v>
      </c>
      <c r="F579" s="75">
        <f>F580+F582+F584+F585</f>
        <v>0</v>
      </c>
      <c r="G579" s="75">
        <f>G580+G582+G584+G585</f>
        <v>0</v>
      </c>
      <c r="H579" s="75">
        <f>H580+H582+H584+H585</f>
        <v>0</v>
      </c>
      <c r="I579" s="76" t="e">
        <f t="shared" si="74"/>
        <v>#DIV/0!</v>
      </c>
      <c r="J579" s="78" t="e">
        <f t="shared" si="80"/>
        <v>#DIV/0!</v>
      </c>
      <c r="K579" s="76" t="e">
        <f>G579/F579*100</f>
        <v>#DIV/0!</v>
      </c>
    </row>
    <row r="580" spans="1:11" ht="30" x14ac:dyDescent="0.25">
      <c r="A580" s="193"/>
      <c r="B580" s="181"/>
      <c r="C580" s="77" t="s">
        <v>76</v>
      </c>
      <c r="D580" s="78">
        <f>D587</f>
        <v>0</v>
      </c>
      <c r="E580" s="78">
        <f>E587</f>
        <v>0</v>
      </c>
      <c r="F580" s="78">
        <f>F587</f>
        <v>0</v>
      </c>
      <c r="G580" s="78">
        <f>G587</f>
        <v>0</v>
      </c>
      <c r="H580" s="78">
        <f>H587</f>
        <v>0</v>
      </c>
      <c r="I580" s="76" t="e">
        <f t="shared" si="74"/>
        <v>#DIV/0!</v>
      </c>
      <c r="J580" s="78" t="e">
        <f t="shared" si="80"/>
        <v>#DIV/0!</v>
      </c>
      <c r="K580" s="76" t="e">
        <f>G580/F580*100</f>
        <v>#DIV/0!</v>
      </c>
    </row>
    <row r="581" spans="1:11" ht="75" x14ac:dyDescent="0.25">
      <c r="A581" s="193"/>
      <c r="B581" s="181"/>
      <c r="C581" s="79" t="s">
        <v>204</v>
      </c>
      <c r="D581" s="78">
        <f>D588</f>
        <v>0</v>
      </c>
      <c r="E581" s="78">
        <f>E588</f>
        <v>0</v>
      </c>
      <c r="F581" s="78">
        <v>0</v>
      </c>
      <c r="G581" s="78">
        <v>0</v>
      </c>
      <c r="H581" s="78">
        <v>0</v>
      </c>
      <c r="I581" s="76">
        <v>0</v>
      </c>
      <c r="J581" s="78">
        <v>0</v>
      </c>
      <c r="K581" s="78">
        <v>0</v>
      </c>
    </row>
    <row r="582" spans="1:11" ht="45" x14ac:dyDescent="0.25">
      <c r="A582" s="193"/>
      <c r="B582" s="181"/>
      <c r="C582" s="77" t="s">
        <v>92</v>
      </c>
      <c r="D582" s="78">
        <f>D589</f>
        <v>0</v>
      </c>
      <c r="E582" s="78">
        <f>E589</f>
        <v>0</v>
      </c>
      <c r="F582" s="78">
        <f>F589</f>
        <v>0</v>
      </c>
      <c r="G582" s="78">
        <v>0</v>
      </c>
      <c r="H582" s="78">
        <f>H589</f>
        <v>0</v>
      </c>
      <c r="I582" s="76">
        <v>0</v>
      </c>
      <c r="J582" s="78">
        <v>0</v>
      </c>
      <c r="K582" s="78">
        <f>K589</f>
        <v>0</v>
      </c>
    </row>
    <row r="583" spans="1:11" ht="75" x14ac:dyDescent="0.25">
      <c r="A583" s="193"/>
      <c r="B583" s="181"/>
      <c r="C583" s="79" t="s">
        <v>205</v>
      </c>
      <c r="D583" s="78">
        <v>0</v>
      </c>
      <c r="E583" s="78">
        <v>0</v>
      </c>
      <c r="F583" s="78">
        <v>0</v>
      </c>
      <c r="G583" s="78">
        <v>0</v>
      </c>
      <c r="H583" s="78">
        <v>0</v>
      </c>
      <c r="I583" s="76">
        <v>0</v>
      </c>
      <c r="J583" s="78">
        <v>0</v>
      </c>
      <c r="K583" s="78">
        <v>0</v>
      </c>
    </row>
    <row r="584" spans="1:11" ht="45" x14ac:dyDescent="0.25">
      <c r="A584" s="193"/>
      <c r="B584" s="181"/>
      <c r="C584" s="77" t="s">
        <v>78</v>
      </c>
      <c r="D584" s="78">
        <f t="shared" ref="D584:K585" si="83">D591</f>
        <v>0</v>
      </c>
      <c r="E584" s="78">
        <f t="shared" si="83"/>
        <v>0</v>
      </c>
      <c r="F584" s="78">
        <f t="shared" si="83"/>
        <v>0</v>
      </c>
      <c r="G584" s="78">
        <f t="shared" si="83"/>
        <v>0</v>
      </c>
      <c r="H584" s="78">
        <f t="shared" si="83"/>
        <v>0</v>
      </c>
      <c r="I584" s="76">
        <v>0</v>
      </c>
      <c r="J584" s="78">
        <v>0</v>
      </c>
      <c r="K584" s="78">
        <f t="shared" si="83"/>
        <v>0</v>
      </c>
    </row>
    <row r="585" spans="1:11" ht="45" x14ac:dyDescent="0.25">
      <c r="A585" s="194"/>
      <c r="B585" s="182"/>
      <c r="C585" s="77" t="s">
        <v>79</v>
      </c>
      <c r="D585" s="78">
        <f t="shared" si="83"/>
        <v>0</v>
      </c>
      <c r="E585" s="78">
        <f t="shared" si="83"/>
        <v>0</v>
      </c>
      <c r="F585" s="78">
        <f t="shared" si="83"/>
        <v>0</v>
      </c>
      <c r="G585" s="78">
        <f t="shared" si="83"/>
        <v>0</v>
      </c>
      <c r="H585" s="78">
        <f t="shared" si="83"/>
        <v>0</v>
      </c>
      <c r="I585" s="76" t="e">
        <f t="shared" si="74"/>
        <v>#DIV/0!</v>
      </c>
      <c r="J585" s="78" t="e">
        <f t="shared" si="80"/>
        <v>#DIV/0!</v>
      </c>
      <c r="K585" s="78">
        <f t="shared" si="83"/>
        <v>0</v>
      </c>
    </row>
    <row r="586" spans="1:11" ht="15" customHeight="1" x14ac:dyDescent="0.25">
      <c r="A586" s="189" t="s">
        <v>284</v>
      </c>
      <c r="B586" s="180" t="s">
        <v>226</v>
      </c>
      <c r="C586" s="74" t="s">
        <v>203</v>
      </c>
      <c r="D586" s="75">
        <f>D587+D589+D591+D592</f>
        <v>0</v>
      </c>
      <c r="E586" s="75">
        <f>E587+E589+E591+E592</f>
        <v>0</v>
      </c>
      <c r="F586" s="75">
        <f>F587+F589+F591+F592</f>
        <v>0</v>
      </c>
      <c r="G586" s="75">
        <f>G587+G589+G591+G592</f>
        <v>0</v>
      </c>
      <c r="H586" s="75">
        <f>H587+H589+H591+H592</f>
        <v>0</v>
      </c>
      <c r="I586" s="76" t="e">
        <f t="shared" si="74"/>
        <v>#DIV/0!</v>
      </c>
      <c r="J586" s="78" t="e">
        <f t="shared" si="80"/>
        <v>#DIV/0!</v>
      </c>
      <c r="K586" s="76" t="e">
        <f>G586/F586*100</f>
        <v>#DIV/0!</v>
      </c>
    </row>
    <row r="587" spans="1:11" ht="30" x14ac:dyDescent="0.25">
      <c r="A587" s="190"/>
      <c r="B587" s="181"/>
      <c r="C587" s="77" t="s">
        <v>76</v>
      </c>
      <c r="D587" s="78">
        <v>0</v>
      </c>
      <c r="E587" s="78">
        <v>0</v>
      </c>
      <c r="F587" s="82">
        <v>0</v>
      </c>
      <c r="G587" s="82">
        <v>0</v>
      </c>
      <c r="H587" s="82">
        <v>0</v>
      </c>
      <c r="I587" s="76" t="e">
        <f t="shared" si="74"/>
        <v>#DIV/0!</v>
      </c>
      <c r="J587" s="78" t="e">
        <f t="shared" si="80"/>
        <v>#DIV/0!</v>
      </c>
      <c r="K587" s="76" t="e">
        <f>G587/F587*100</f>
        <v>#DIV/0!</v>
      </c>
    </row>
    <row r="588" spans="1:11" ht="75" x14ac:dyDescent="0.25">
      <c r="A588" s="190"/>
      <c r="B588" s="181"/>
      <c r="C588" s="79" t="s">
        <v>204</v>
      </c>
      <c r="D588" s="78">
        <v>0</v>
      </c>
      <c r="E588" s="78">
        <v>0</v>
      </c>
      <c r="F588" s="82">
        <v>0</v>
      </c>
      <c r="G588" s="82">
        <v>0</v>
      </c>
      <c r="H588" s="82">
        <v>0</v>
      </c>
      <c r="I588" s="76">
        <v>0</v>
      </c>
      <c r="J588" s="78">
        <v>0</v>
      </c>
      <c r="K588" s="82">
        <v>0</v>
      </c>
    </row>
    <row r="589" spans="1:11" ht="45" x14ac:dyDescent="0.25">
      <c r="A589" s="190"/>
      <c r="B589" s="181"/>
      <c r="C589" s="77" t="s">
        <v>92</v>
      </c>
      <c r="D589" s="78">
        <v>0</v>
      </c>
      <c r="E589" s="78">
        <v>0</v>
      </c>
      <c r="F589" s="82">
        <v>0</v>
      </c>
      <c r="G589" s="82">
        <v>0</v>
      </c>
      <c r="H589" s="82">
        <v>0</v>
      </c>
      <c r="I589" s="76">
        <v>0</v>
      </c>
      <c r="J589" s="78">
        <v>0</v>
      </c>
      <c r="K589" s="82">
        <v>0</v>
      </c>
    </row>
    <row r="590" spans="1:11" ht="75" x14ac:dyDescent="0.25">
      <c r="A590" s="190"/>
      <c r="B590" s="181"/>
      <c r="C590" s="79" t="s">
        <v>205</v>
      </c>
      <c r="D590" s="78">
        <v>0</v>
      </c>
      <c r="E590" s="78">
        <v>0</v>
      </c>
      <c r="F590" s="78">
        <v>0</v>
      </c>
      <c r="G590" s="78">
        <v>0</v>
      </c>
      <c r="H590" s="78">
        <v>0</v>
      </c>
      <c r="I590" s="76">
        <v>0</v>
      </c>
      <c r="J590" s="78">
        <v>0</v>
      </c>
      <c r="K590" s="78">
        <v>0</v>
      </c>
    </row>
    <row r="591" spans="1:11" ht="45" x14ac:dyDescent="0.25">
      <c r="A591" s="190"/>
      <c r="B591" s="181"/>
      <c r="C591" s="77" t="s">
        <v>78</v>
      </c>
      <c r="D591" s="78">
        <v>0</v>
      </c>
      <c r="E591" s="78">
        <v>0</v>
      </c>
      <c r="F591" s="82">
        <v>0</v>
      </c>
      <c r="G591" s="82">
        <v>0</v>
      </c>
      <c r="H591" s="82">
        <v>0</v>
      </c>
      <c r="I591" s="76">
        <v>0</v>
      </c>
      <c r="J591" s="78">
        <v>0</v>
      </c>
      <c r="K591" s="82">
        <v>0</v>
      </c>
    </row>
    <row r="592" spans="1:11" ht="45" x14ac:dyDescent="0.25">
      <c r="A592" s="191"/>
      <c r="B592" s="182"/>
      <c r="C592" s="77" t="s">
        <v>79</v>
      </c>
      <c r="D592" s="78">
        <v>0</v>
      </c>
      <c r="E592" s="78">
        <v>0</v>
      </c>
      <c r="F592" s="82">
        <v>0</v>
      </c>
      <c r="G592" s="82">
        <v>0</v>
      </c>
      <c r="H592" s="82">
        <v>0</v>
      </c>
      <c r="I592" s="76">
        <v>0</v>
      </c>
      <c r="J592" s="78">
        <v>0</v>
      </c>
      <c r="K592" s="82">
        <v>0</v>
      </c>
    </row>
    <row r="593" spans="1:11" ht="15" customHeight="1" x14ac:dyDescent="0.25">
      <c r="A593" s="192" t="s">
        <v>285</v>
      </c>
      <c r="B593" s="180" t="s">
        <v>226</v>
      </c>
      <c r="C593" s="74" t="s">
        <v>203</v>
      </c>
      <c r="D593" s="75">
        <f>D594+D596+D598+D599</f>
        <v>1195.7</v>
      </c>
      <c r="E593" s="75">
        <f>E594+E596+E598+E599</f>
        <v>1195.7</v>
      </c>
      <c r="F593" s="75">
        <f>F594+F596+F598+F599</f>
        <v>1195.7</v>
      </c>
      <c r="G593" s="75">
        <f>G594+G596+G598+G599</f>
        <v>1195.7</v>
      </c>
      <c r="H593" s="75">
        <f>H594+H596+H598+H599</f>
        <v>1195.7</v>
      </c>
      <c r="I593" s="76">
        <f t="shared" si="74"/>
        <v>100</v>
      </c>
      <c r="J593" s="78">
        <f t="shared" si="80"/>
        <v>100</v>
      </c>
      <c r="K593" s="76">
        <f>G593/F593*100</f>
        <v>100</v>
      </c>
    </row>
    <row r="594" spans="1:11" ht="30" x14ac:dyDescent="0.25">
      <c r="A594" s="193"/>
      <c r="B594" s="181"/>
      <c r="C594" s="77" t="s">
        <v>76</v>
      </c>
      <c r="D594" s="78">
        <f>D601+D608+D615</f>
        <v>1195.7</v>
      </c>
      <c r="E594" s="78">
        <f t="shared" ref="E594:H596" si="84">E601+E608+E615</f>
        <v>1195.7</v>
      </c>
      <c r="F594" s="78">
        <f t="shared" si="84"/>
        <v>1195.7</v>
      </c>
      <c r="G594" s="78">
        <f t="shared" si="84"/>
        <v>1195.7</v>
      </c>
      <c r="H594" s="78">
        <f t="shared" si="84"/>
        <v>1195.7</v>
      </c>
      <c r="I594" s="76">
        <f t="shared" si="74"/>
        <v>100</v>
      </c>
      <c r="J594" s="78">
        <f t="shared" si="80"/>
        <v>100</v>
      </c>
      <c r="K594" s="82">
        <f>G594/F594*100</f>
        <v>100</v>
      </c>
    </row>
    <row r="595" spans="1:11" ht="75" x14ac:dyDescent="0.25">
      <c r="A595" s="193"/>
      <c r="B595" s="181"/>
      <c r="C595" s="79" t="s">
        <v>204</v>
      </c>
      <c r="D595" s="78">
        <f>D602+D609+D616</f>
        <v>0</v>
      </c>
      <c r="E595" s="78">
        <f t="shared" si="84"/>
        <v>0</v>
      </c>
      <c r="F595" s="78">
        <f t="shared" si="84"/>
        <v>0</v>
      </c>
      <c r="G595" s="78">
        <f t="shared" si="84"/>
        <v>0</v>
      </c>
      <c r="H595" s="78">
        <f t="shared" si="84"/>
        <v>0</v>
      </c>
      <c r="I595" s="76">
        <v>0</v>
      </c>
      <c r="J595" s="78">
        <v>0</v>
      </c>
      <c r="K595" s="82">
        <v>0</v>
      </c>
    </row>
    <row r="596" spans="1:11" ht="45" x14ac:dyDescent="0.25">
      <c r="A596" s="193"/>
      <c r="B596" s="181"/>
      <c r="C596" s="77" t="s">
        <v>92</v>
      </c>
      <c r="D596" s="78">
        <f>D603+D610+D617</f>
        <v>0</v>
      </c>
      <c r="E596" s="78">
        <f t="shared" si="84"/>
        <v>0</v>
      </c>
      <c r="F596" s="78">
        <f t="shared" si="84"/>
        <v>0</v>
      </c>
      <c r="G596" s="78">
        <f t="shared" si="84"/>
        <v>0</v>
      </c>
      <c r="H596" s="78">
        <f t="shared" si="84"/>
        <v>0</v>
      </c>
      <c r="I596" s="76">
        <v>0</v>
      </c>
      <c r="J596" s="78">
        <v>0</v>
      </c>
      <c r="K596" s="82">
        <v>0</v>
      </c>
    </row>
    <row r="597" spans="1:11" ht="75" x14ac:dyDescent="0.25">
      <c r="A597" s="193"/>
      <c r="B597" s="181"/>
      <c r="C597" s="79" t="s">
        <v>205</v>
      </c>
      <c r="D597" s="78">
        <f>D596</f>
        <v>0</v>
      </c>
      <c r="E597" s="78">
        <f>E596</f>
        <v>0</v>
      </c>
      <c r="F597" s="78">
        <f>F596</f>
        <v>0</v>
      </c>
      <c r="G597" s="78">
        <f>G596</f>
        <v>0</v>
      </c>
      <c r="H597" s="78">
        <f>H596</f>
        <v>0</v>
      </c>
      <c r="I597" s="76">
        <v>0</v>
      </c>
      <c r="J597" s="78">
        <v>0</v>
      </c>
      <c r="K597" s="82">
        <v>0</v>
      </c>
    </row>
    <row r="598" spans="1:11" ht="45" x14ac:dyDescent="0.25">
      <c r="A598" s="193"/>
      <c r="B598" s="181"/>
      <c r="C598" s="77" t="s">
        <v>78</v>
      </c>
      <c r="D598" s="78">
        <f>D605+D612+D619</f>
        <v>0</v>
      </c>
      <c r="E598" s="78">
        <f t="shared" ref="E598:H599" si="85">E605+E612+E619</f>
        <v>0</v>
      </c>
      <c r="F598" s="78">
        <f t="shared" si="85"/>
        <v>0</v>
      </c>
      <c r="G598" s="78">
        <f t="shared" si="85"/>
        <v>0</v>
      </c>
      <c r="H598" s="78">
        <f t="shared" si="85"/>
        <v>0</v>
      </c>
      <c r="I598" s="76">
        <v>0</v>
      </c>
      <c r="J598" s="78">
        <v>0</v>
      </c>
      <c r="K598" s="78">
        <f>K605+K612</f>
        <v>0</v>
      </c>
    </row>
    <row r="599" spans="1:11" ht="45" x14ac:dyDescent="0.25">
      <c r="A599" s="194"/>
      <c r="B599" s="182"/>
      <c r="C599" s="77" t="s">
        <v>79</v>
      </c>
      <c r="D599" s="78">
        <f>D606+D613+D620</f>
        <v>0</v>
      </c>
      <c r="E599" s="78">
        <f t="shared" si="85"/>
        <v>0</v>
      </c>
      <c r="F599" s="78">
        <f t="shared" si="85"/>
        <v>0</v>
      </c>
      <c r="G599" s="78">
        <f t="shared" si="85"/>
        <v>0</v>
      </c>
      <c r="H599" s="78">
        <f t="shared" si="85"/>
        <v>0</v>
      </c>
      <c r="I599" s="76">
        <v>0</v>
      </c>
      <c r="J599" s="78">
        <v>0</v>
      </c>
      <c r="K599" s="78">
        <f>K606+K613</f>
        <v>0</v>
      </c>
    </row>
    <row r="600" spans="1:11" ht="15" customHeight="1" x14ac:dyDescent="0.25">
      <c r="A600" s="189" t="s">
        <v>286</v>
      </c>
      <c r="B600" s="180" t="s">
        <v>226</v>
      </c>
      <c r="C600" s="74" t="s">
        <v>203</v>
      </c>
      <c r="D600" s="75">
        <f>D601+D603+D605+D606</f>
        <v>1049.2</v>
      </c>
      <c r="E600" s="75">
        <f>E601+E603+E605+E606</f>
        <v>1049.2</v>
      </c>
      <c r="F600" s="75">
        <f>F601+F603+F605+F606</f>
        <v>1049.2</v>
      </c>
      <c r="G600" s="75">
        <f>G601+G603+G605+G606</f>
        <v>1049.2</v>
      </c>
      <c r="H600" s="75">
        <f>H601+H603+H605+H606</f>
        <v>1049.2</v>
      </c>
      <c r="I600" s="76">
        <f t="shared" ref="I600:I671" si="86">H600/D600*100</f>
        <v>100</v>
      </c>
      <c r="J600" s="78">
        <f t="shared" si="80"/>
        <v>100</v>
      </c>
      <c r="K600" s="76">
        <f>G600/F600*100</f>
        <v>100</v>
      </c>
    </row>
    <row r="601" spans="1:11" ht="30" x14ac:dyDescent="0.25">
      <c r="A601" s="190"/>
      <c r="B601" s="181"/>
      <c r="C601" s="77" t="s">
        <v>76</v>
      </c>
      <c r="D601" s="78">
        <v>1049.2</v>
      </c>
      <c r="E601" s="78">
        <v>1049.2</v>
      </c>
      <c r="F601" s="78">
        <v>1049.2</v>
      </c>
      <c r="G601" s="82">
        <v>1049.2</v>
      </c>
      <c r="H601" s="82">
        <v>1049.2</v>
      </c>
      <c r="I601" s="76">
        <f t="shared" si="86"/>
        <v>100</v>
      </c>
      <c r="J601" s="78">
        <f t="shared" si="80"/>
        <v>100</v>
      </c>
      <c r="K601" s="82">
        <f>G601/F601*100</f>
        <v>100</v>
      </c>
    </row>
    <row r="602" spans="1:11" ht="75" x14ac:dyDescent="0.25">
      <c r="A602" s="190"/>
      <c r="B602" s="181"/>
      <c r="C602" s="79" t="s">
        <v>204</v>
      </c>
      <c r="D602" s="78">
        <v>0</v>
      </c>
      <c r="E602" s="78">
        <v>0</v>
      </c>
      <c r="F602" s="82">
        <v>0</v>
      </c>
      <c r="G602" s="82">
        <v>0</v>
      </c>
      <c r="H602" s="82">
        <v>0</v>
      </c>
      <c r="I602" s="76">
        <v>0</v>
      </c>
      <c r="J602" s="78">
        <v>0</v>
      </c>
      <c r="K602" s="82">
        <v>0</v>
      </c>
    </row>
    <row r="603" spans="1:11" ht="45" x14ac:dyDescent="0.25">
      <c r="A603" s="190"/>
      <c r="B603" s="181"/>
      <c r="C603" s="77" t="s">
        <v>92</v>
      </c>
      <c r="D603" s="78">
        <v>0</v>
      </c>
      <c r="E603" s="78">
        <v>0</v>
      </c>
      <c r="F603" s="82">
        <v>0</v>
      </c>
      <c r="G603" s="82">
        <v>0</v>
      </c>
      <c r="H603" s="82">
        <v>0</v>
      </c>
      <c r="I603" s="76">
        <v>0</v>
      </c>
      <c r="J603" s="78">
        <v>0</v>
      </c>
      <c r="K603" s="82">
        <v>0</v>
      </c>
    </row>
    <row r="604" spans="1:11" ht="75" x14ac:dyDescent="0.25">
      <c r="A604" s="190"/>
      <c r="B604" s="181"/>
      <c r="C604" s="79" t="s">
        <v>205</v>
      </c>
      <c r="D604" s="78">
        <v>0</v>
      </c>
      <c r="E604" s="78">
        <v>0</v>
      </c>
      <c r="F604" s="78">
        <v>0</v>
      </c>
      <c r="G604" s="78">
        <v>0</v>
      </c>
      <c r="H604" s="78">
        <v>0</v>
      </c>
      <c r="I604" s="76">
        <v>0</v>
      </c>
      <c r="J604" s="78">
        <v>0</v>
      </c>
      <c r="K604" s="78">
        <v>0</v>
      </c>
    </row>
    <row r="605" spans="1:11" ht="45" x14ac:dyDescent="0.25">
      <c r="A605" s="190"/>
      <c r="B605" s="181"/>
      <c r="C605" s="77" t="s">
        <v>78</v>
      </c>
      <c r="D605" s="78">
        <v>0</v>
      </c>
      <c r="E605" s="78">
        <v>0</v>
      </c>
      <c r="F605" s="82">
        <v>0</v>
      </c>
      <c r="G605" s="82">
        <v>0</v>
      </c>
      <c r="H605" s="82">
        <v>0</v>
      </c>
      <c r="I605" s="76">
        <v>0</v>
      </c>
      <c r="J605" s="78">
        <v>0</v>
      </c>
      <c r="K605" s="82">
        <v>0</v>
      </c>
    </row>
    <row r="606" spans="1:11" ht="45" x14ac:dyDescent="0.25">
      <c r="A606" s="191"/>
      <c r="B606" s="182"/>
      <c r="C606" s="77" t="s">
        <v>79</v>
      </c>
      <c r="D606" s="78">
        <v>0</v>
      </c>
      <c r="E606" s="78">
        <v>0</v>
      </c>
      <c r="F606" s="82">
        <v>0</v>
      </c>
      <c r="G606" s="82">
        <v>0</v>
      </c>
      <c r="H606" s="82">
        <v>0</v>
      </c>
      <c r="I606" s="76">
        <v>0</v>
      </c>
      <c r="J606" s="78">
        <v>0</v>
      </c>
      <c r="K606" s="82">
        <v>0</v>
      </c>
    </row>
    <row r="607" spans="1:11" ht="15" customHeight="1" x14ac:dyDescent="0.25">
      <c r="A607" s="189" t="s">
        <v>287</v>
      </c>
      <c r="B607" s="180" t="s">
        <v>226</v>
      </c>
      <c r="C607" s="74" t="s">
        <v>203</v>
      </c>
      <c r="D607" s="75">
        <f>D608+D610+D612+D613</f>
        <v>146.5</v>
      </c>
      <c r="E607" s="75">
        <f>E608+E610+E612+E613</f>
        <v>146.5</v>
      </c>
      <c r="F607" s="75">
        <f>F608+F610+F612+F613</f>
        <v>146.5</v>
      </c>
      <c r="G607" s="75">
        <f>G608+G610+G612+G613</f>
        <v>146.5</v>
      </c>
      <c r="H607" s="75">
        <f>H608+H610+H612+H613</f>
        <v>146.5</v>
      </c>
      <c r="I607" s="76">
        <f t="shared" si="86"/>
        <v>100</v>
      </c>
      <c r="J607" s="78">
        <f t="shared" si="80"/>
        <v>100</v>
      </c>
      <c r="K607" s="76">
        <f>G607/F607*100</f>
        <v>100</v>
      </c>
    </row>
    <row r="608" spans="1:11" ht="30" x14ac:dyDescent="0.25">
      <c r="A608" s="190"/>
      <c r="B608" s="181"/>
      <c r="C608" s="77" t="s">
        <v>76</v>
      </c>
      <c r="D608" s="78">
        <v>146.5</v>
      </c>
      <c r="E608" s="78">
        <v>146.5</v>
      </c>
      <c r="F608" s="78">
        <v>146.5</v>
      </c>
      <c r="G608" s="82">
        <v>146.5</v>
      </c>
      <c r="H608" s="82">
        <v>146.5</v>
      </c>
      <c r="I608" s="76">
        <f t="shared" si="86"/>
        <v>100</v>
      </c>
      <c r="J608" s="78">
        <f t="shared" si="80"/>
        <v>100</v>
      </c>
      <c r="K608" s="82">
        <f>G608/F608*100</f>
        <v>100</v>
      </c>
    </row>
    <row r="609" spans="1:11" ht="75" x14ac:dyDescent="0.25">
      <c r="A609" s="190"/>
      <c r="B609" s="181"/>
      <c r="C609" s="79" t="s">
        <v>204</v>
      </c>
      <c r="D609" s="78">
        <v>0</v>
      </c>
      <c r="E609" s="78">
        <v>0</v>
      </c>
      <c r="F609" s="82">
        <v>0</v>
      </c>
      <c r="G609" s="82">
        <v>0</v>
      </c>
      <c r="H609" s="82">
        <v>0</v>
      </c>
      <c r="I609" s="76">
        <v>0</v>
      </c>
      <c r="J609" s="78">
        <v>0</v>
      </c>
      <c r="K609" s="82">
        <v>0</v>
      </c>
    </row>
    <row r="610" spans="1:11" ht="45" x14ac:dyDescent="0.25">
      <c r="A610" s="190"/>
      <c r="B610" s="181"/>
      <c r="C610" s="77" t="s">
        <v>92</v>
      </c>
      <c r="D610" s="78">
        <v>0</v>
      </c>
      <c r="E610" s="78">
        <v>0</v>
      </c>
      <c r="F610" s="82">
        <v>0</v>
      </c>
      <c r="G610" s="82">
        <v>0</v>
      </c>
      <c r="H610" s="82">
        <v>0</v>
      </c>
      <c r="I610" s="76">
        <v>0</v>
      </c>
      <c r="J610" s="78">
        <v>0</v>
      </c>
      <c r="K610" s="82">
        <v>0</v>
      </c>
    </row>
    <row r="611" spans="1:11" ht="75" x14ac:dyDescent="0.25">
      <c r="A611" s="190"/>
      <c r="B611" s="181"/>
      <c r="C611" s="79" t="s">
        <v>205</v>
      </c>
      <c r="D611" s="78">
        <v>0</v>
      </c>
      <c r="E611" s="78">
        <v>0</v>
      </c>
      <c r="F611" s="78">
        <v>0</v>
      </c>
      <c r="G611" s="78">
        <v>0</v>
      </c>
      <c r="H611" s="78">
        <v>0</v>
      </c>
      <c r="I611" s="76">
        <v>0</v>
      </c>
      <c r="J611" s="78">
        <v>0</v>
      </c>
      <c r="K611" s="78">
        <v>0</v>
      </c>
    </row>
    <row r="612" spans="1:11" ht="45" x14ac:dyDescent="0.25">
      <c r="A612" s="190"/>
      <c r="B612" s="181"/>
      <c r="C612" s="77" t="s">
        <v>78</v>
      </c>
      <c r="D612" s="78">
        <v>0</v>
      </c>
      <c r="E612" s="78">
        <v>0</v>
      </c>
      <c r="F612" s="82">
        <v>0</v>
      </c>
      <c r="G612" s="82">
        <v>0</v>
      </c>
      <c r="H612" s="82">
        <v>0</v>
      </c>
      <c r="I612" s="76">
        <v>0</v>
      </c>
      <c r="J612" s="78">
        <v>0</v>
      </c>
      <c r="K612" s="82">
        <v>0</v>
      </c>
    </row>
    <row r="613" spans="1:11" ht="45" x14ac:dyDescent="0.25">
      <c r="A613" s="191"/>
      <c r="B613" s="182"/>
      <c r="C613" s="77" t="s">
        <v>79</v>
      </c>
      <c r="D613" s="78">
        <v>0</v>
      </c>
      <c r="E613" s="78">
        <v>0</v>
      </c>
      <c r="F613" s="82">
        <v>0</v>
      </c>
      <c r="G613" s="82">
        <v>0</v>
      </c>
      <c r="H613" s="82">
        <v>0</v>
      </c>
      <c r="I613" s="76">
        <v>0</v>
      </c>
      <c r="J613" s="78">
        <v>0</v>
      </c>
      <c r="K613" s="82">
        <v>0</v>
      </c>
    </row>
    <row r="614" spans="1:11" ht="15" customHeight="1" x14ac:dyDescent="0.25">
      <c r="A614" s="178" t="s">
        <v>288</v>
      </c>
      <c r="B614" s="180" t="s">
        <v>226</v>
      </c>
      <c r="C614" s="74" t="s">
        <v>203</v>
      </c>
      <c r="D614" s="75">
        <f>D615+D617+D619+D620</f>
        <v>0</v>
      </c>
      <c r="E614" s="75">
        <f>E615+E617+E619+E620</f>
        <v>0</v>
      </c>
      <c r="F614" s="75">
        <f>F615+F617+F619+F620</f>
        <v>0</v>
      </c>
      <c r="G614" s="75">
        <f>G615+G617+G619+G620</f>
        <v>0</v>
      </c>
      <c r="H614" s="75">
        <f>H615+H617+H619+H620</f>
        <v>0</v>
      </c>
      <c r="I614" s="76" t="e">
        <f t="shared" si="86"/>
        <v>#DIV/0!</v>
      </c>
      <c r="J614" s="78" t="e">
        <f t="shared" si="80"/>
        <v>#DIV/0!</v>
      </c>
      <c r="K614" s="76">
        <v>0</v>
      </c>
    </row>
    <row r="615" spans="1:11" ht="30" x14ac:dyDescent="0.25">
      <c r="A615" s="179"/>
      <c r="B615" s="181"/>
      <c r="C615" s="77" t="s">
        <v>76</v>
      </c>
      <c r="D615" s="78">
        <v>0</v>
      </c>
      <c r="E615" s="78">
        <v>0</v>
      </c>
      <c r="F615" s="82">
        <v>0</v>
      </c>
      <c r="G615" s="82">
        <v>0</v>
      </c>
      <c r="H615" s="82">
        <v>0</v>
      </c>
      <c r="I615" s="76" t="e">
        <f t="shared" si="86"/>
        <v>#DIV/0!</v>
      </c>
      <c r="J615" s="78" t="e">
        <f t="shared" si="80"/>
        <v>#DIV/0!</v>
      </c>
      <c r="K615" s="76">
        <v>0</v>
      </c>
    </row>
    <row r="616" spans="1:11" ht="75" x14ac:dyDescent="0.25">
      <c r="A616" s="179"/>
      <c r="B616" s="181"/>
      <c r="C616" s="79" t="s">
        <v>204</v>
      </c>
      <c r="D616" s="78">
        <v>0</v>
      </c>
      <c r="E616" s="78">
        <v>0</v>
      </c>
      <c r="F616" s="82">
        <v>0</v>
      </c>
      <c r="G616" s="82">
        <v>0</v>
      </c>
      <c r="H616" s="82">
        <v>0</v>
      </c>
      <c r="I616" s="76">
        <v>0</v>
      </c>
      <c r="J616" s="78">
        <v>0</v>
      </c>
      <c r="K616" s="76">
        <v>0</v>
      </c>
    </row>
    <row r="617" spans="1:11" ht="45" x14ac:dyDescent="0.25">
      <c r="A617" s="179"/>
      <c r="B617" s="181"/>
      <c r="C617" s="77" t="s">
        <v>92</v>
      </c>
      <c r="D617" s="78">
        <v>0</v>
      </c>
      <c r="E617" s="78">
        <v>0</v>
      </c>
      <c r="F617" s="82">
        <v>0</v>
      </c>
      <c r="G617" s="82">
        <v>0</v>
      </c>
      <c r="H617" s="82">
        <v>0</v>
      </c>
      <c r="I617" s="76">
        <v>0</v>
      </c>
      <c r="J617" s="78">
        <v>0</v>
      </c>
      <c r="K617" s="76">
        <v>0</v>
      </c>
    </row>
    <row r="618" spans="1:11" ht="75" x14ac:dyDescent="0.25">
      <c r="A618" s="179"/>
      <c r="B618" s="181"/>
      <c r="C618" s="79" t="s">
        <v>205</v>
      </c>
      <c r="D618" s="78">
        <v>0</v>
      </c>
      <c r="E618" s="78">
        <v>0</v>
      </c>
      <c r="F618" s="78">
        <v>0</v>
      </c>
      <c r="G618" s="78">
        <v>0</v>
      </c>
      <c r="H618" s="78">
        <v>0</v>
      </c>
      <c r="I618" s="76">
        <v>0</v>
      </c>
      <c r="J618" s="78">
        <v>0</v>
      </c>
      <c r="K618" s="76">
        <v>0</v>
      </c>
    </row>
    <row r="619" spans="1:11" ht="45" x14ac:dyDescent="0.25">
      <c r="A619" s="179"/>
      <c r="B619" s="181"/>
      <c r="C619" s="77" t="s">
        <v>78</v>
      </c>
      <c r="D619" s="78">
        <v>0</v>
      </c>
      <c r="E619" s="78">
        <v>0</v>
      </c>
      <c r="F619" s="82">
        <v>0</v>
      </c>
      <c r="G619" s="82">
        <v>0</v>
      </c>
      <c r="H619" s="82">
        <v>0</v>
      </c>
      <c r="I619" s="76">
        <v>0</v>
      </c>
      <c r="J619" s="78">
        <v>0</v>
      </c>
      <c r="K619" s="82">
        <v>0</v>
      </c>
    </row>
    <row r="620" spans="1:11" ht="45" x14ac:dyDescent="0.25">
      <c r="A620" s="219"/>
      <c r="B620" s="182"/>
      <c r="C620" s="77" t="s">
        <v>79</v>
      </c>
      <c r="D620" s="78">
        <v>0</v>
      </c>
      <c r="E620" s="78">
        <v>0</v>
      </c>
      <c r="F620" s="82">
        <v>0</v>
      </c>
      <c r="G620" s="82">
        <v>0</v>
      </c>
      <c r="H620" s="82">
        <v>0</v>
      </c>
      <c r="I620" s="76">
        <v>0</v>
      </c>
      <c r="J620" s="78">
        <v>0</v>
      </c>
      <c r="K620" s="82">
        <v>0</v>
      </c>
    </row>
    <row r="621" spans="1:11" ht="15" customHeight="1" x14ac:dyDescent="0.25">
      <c r="A621" s="226" t="s">
        <v>289</v>
      </c>
      <c r="B621" s="180" t="s">
        <v>226</v>
      </c>
      <c r="C621" s="77" t="s">
        <v>203</v>
      </c>
      <c r="D621" s="75">
        <f>D622+D624+D626+D627</f>
        <v>24761</v>
      </c>
      <c r="E621" s="75">
        <f>E622+E624+E626+E627</f>
        <v>24761</v>
      </c>
      <c r="F621" s="75">
        <f>F622+F624+F626+F627</f>
        <v>24761</v>
      </c>
      <c r="G621" s="75">
        <f>G622+G624+G626+G627</f>
        <v>24761</v>
      </c>
      <c r="H621" s="75">
        <f>H622+H624+H626+H627</f>
        <v>24761</v>
      </c>
      <c r="I621" s="76">
        <f t="shared" si="86"/>
        <v>100</v>
      </c>
      <c r="J621" s="78">
        <f t="shared" si="80"/>
        <v>100</v>
      </c>
      <c r="K621" s="76">
        <f>G621/F621*100</f>
        <v>100</v>
      </c>
    </row>
    <row r="622" spans="1:11" ht="30" x14ac:dyDescent="0.25">
      <c r="A622" s="227"/>
      <c r="B622" s="181"/>
      <c r="C622" s="77" t="s">
        <v>76</v>
      </c>
      <c r="D622" s="78">
        <f>14714.1+D629</f>
        <v>24761</v>
      </c>
      <c r="E622" s="78">
        <f t="shared" ref="E622:H622" si="87">14714.1+E629</f>
        <v>24761</v>
      </c>
      <c r="F622" s="78">
        <f t="shared" si="87"/>
        <v>24761</v>
      </c>
      <c r="G622" s="78">
        <f t="shared" si="87"/>
        <v>24761</v>
      </c>
      <c r="H622" s="78">
        <f t="shared" si="87"/>
        <v>24761</v>
      </c>
      <c r="I622" s="76">
        <f t="shared" si="86"/>
        <v>100</v>
      </c>
      <c r="J622" s="78">
        <f t="shared" ref="J622:K709" si="88">G622/E622*100</f>
        <v>100</v>
      </c>
      <c r="K622" s="82">
        <f>G622/F622*100</f>
        <v>100</v>
      </c>
    </row>
    <row r="623" spans="1:11" ht="75" x14ac:dyDescent="0.25">
      <c r="A623" s="227"/>
      <c r="B623" s="181"/>
      <c r="C623" s="79" t="s">
        <v>204</v>
      </c>
      <c r="D623" s="78">
        <v>0</v>
      </c>
      <c r="E623" s="78">
        <v>0</v>
      </c>
      <c r="F623" s="82">
        <v>0</v>
      </c>
      <c r="G623" s="82">
        <v>0</v>
      </c>
      <c r="H623" s="82">
        <v>0</v>
      </c>
      <c r="I623" s="76">
        <v>0</v>
      </c>
      <c r="J623" s="78">
        <v>0</v>
      </c>
      <c r="K623" s="82">
        <v>0</v>
      </c>
    </row>
    <row r="624" spans="1:11" ht="45" x14ac:dyDescent="0.25">
      <c r="A624" s="227"/>
      <c r="B624" s="181"/>
      <c r="C624" s="77" t="s">
        <v>92</v>
      </c>
      <c r="D624" s="78">
        <v>0</v>
      </c>
      <c r="E624" s="78">
        <v>0</v>
      </c>
      <c r="F624" s="82">
        <v>0</v>
      </c>
      <c r="G624" s="82">
        <v>0</v>
      </c>
      <c r="H624" s="82">
        <v>0</v>
      </c>
      <c r="I624" s="76">
        <v>0</v>
      </c>
      <c r="J624" s="78">
        <v>0</v>
      </c>
      <c r="K624" s="82">
        <v>0</v>
      </c>
    </row>
    <row r="625" spans="1:11" ht="75" x14ac:dyDescent="0.25">
      <c r="A625" s="227"/>
      <c r="B625" s="181"/>
      <c r="C625" s="79" t="s">
        <v>205</v>
      </c>
      <c r="D625" s="78">
        <v>0</v>
      </c>
      <c r="E625" s="78">
        <v>0</v>
      </c>
      <c r="F625" s="78">
        <v>0</v>
      </c>
      <c r="G625" s="78">
        <v>0</v>
      </c>
      <c r="H625" s="78">
        <v>0</v>
      </c>
      <c r="I625" s="76">
        <v>0</v>
      </c>
      <c r="J625" s="78">
        <v>0</v>
      </c>
      <c r="K625" s="82">
        <v>0</v>
      </c>
    </row>
    <row r="626" spans="1:11" ht="45" x14ac:dyDescent="0.25">
      <c r="A626" s="227"/>
      <c r="B626" s="181"/>
      <c r="C626" s="77" t="s">
        <v>78</v>
      </c>
      <c r="D626" s="78">
        <v>0</v>
      </c>
      <c r="E626" s="78">
        <v>0</v>
      </c>
      <c r="F626" s="82">
        <v>0</v>
      </c>
      <c r="G626" s="82">
        <v>0</v>
      </c>
      <c r="H626" s="82">
        <v>0</v>
      </c>
      <c r="I626" s="76">
        <v>0</v>
      </c>
      <c r="J626" s="78">
        <v>0</v>
      </c>
      <c r="K626" s="82">
        <v>0</v>
      </c>
    </row>
    <row r="627" spans="1:11" ht="45" x14ac:dyDescent="0.25">
      <c r="A627" s="228"/>
      <c r="B627" s="182"/>
      <c r="C627" s="77" t="s">
        <v>79</v>
      </c>
      <c r="D627" s="78">
        <v>0</v>
      </c>
      <c r="E627" s="78">
        <v>0</v>
      </c>
      <c r="F627" s="82">
        <v>0</v>
      </c>
      <c r="G627" s="82">
        <v>0</v>
      </c>
      <c r="H627" s="82">
        <v>0</v>
      </c>
      <c r="I627" s="76">
        <v>0</v>
      </c>
      <c r="J627" s="78">
        <v>0</v>
      </c>
      <c r="K627" s="82">
        <v>0</v>
      </c>
    </row>
    <row r="628" spans="1:11" ht="15" customHeight="1" x14ac:dyDescent="0.25">
      <c r="A628" s="226" t="s">
        <v>290</v>
      </c>
      <c r="B628" s="180" t="s">
        <v>226</v>
      </c>
      <c r="C628" s="77" t="s">
        <v>203</v>
      </c>
      <c r="D628" s="75">
        <f>D629+D631+D633+D634</f>
        <v>10046.9</v>
      </c>
      <c r="E628" s="75">
        <f>E629+E631+E633+E634</f>
        <v>10046.9</v>
      </c>
      <c r="F628" s="75">
        <f>F629+F631+F633+F634</f>
        <v>10046.9</v>
      </c>
      <c r="G628" s="75">
        <f>G629+G631+G633+G634</f>
        <v>10046.9</v>
      </c>
      <c r="H628" s="75">
        <f>H629+H631+H633+H634</f>
        <v>10046.9</v>
      </c>
      <c r="I628" s="76">
        <f t="shared" ref="I628:I629" si="89">H628/D628*100</f>
        <v>100</v>
      </c>
      <c r="J628" s="78">
        <f t="shared" ref="J628:J629" si="90">G628/E628*100</f>
        <v>100</v>
      </c>
      <c r="K628" s="76">
        <f>G628/F628*100</f>
        <v>100</v>
      </c>
    </row>
    <row r="629" spans="1:11" ht="30" x14ac:dyDescent="0.25">
      <c r="A629" s="227"/>
      <c r="B629" s="181"/>
      <c r="C629" s="77" t="s">
        <v>76</v>
      </c>
      <c r="D629" s="78">
        <v>10046.9</v>
      </c>
      <c r="E629" s="78">
        <v>10046.9</v>
      </c>
      <c r="F629" s="78">
        <v>10046.9</v>
      </c>
      <c r="G629" s="78">
        <v>10046.9</v>
      </c>
      <c r="H629" s="78">
        <v>10046.9</v>
      </c>
      <c r="I629" s="76">
        <f t="shared" si="89"/>
        <v>100</v>
      </c>
      <c r="J629" s="78">
        <f t="shared" si="90"/>
        <v>100</v>
      </c>
      <c r="K629" s="82">
        <f>G629/F629*100</f>
        <v>100</v>
      </c>
    </row>
    <row r="630" spans="1:11" ht="75" x14ac:dyDescent="0.25">
      <c r="A630" s="227"/>
      <c r="B630" s="181"/>
      <c r="C630" s="79" t="s">
        <v>204</v>
      </c>
      <c r="D630" s="78">
        <v>0</v>
      </c>
      <c r="E630" s="78">
        <v>0</v>
      </c>
      <c r="F630" s="82">
        <v>0</v>
      </c>
      <c r="G630" s="82">
        <v>0</v>
      </c>
      <c r="H630" s="82">
        <v>0</v>
      </c>
      <c r="I630" s="76">
        <v>0</v>
      </c>
      <c r="J630" s="78">
        <v>0</v>
      </c>
      <c r="K630" s="82">
        <v>0</v>
      </c>
    </row>
    <row r="631" spans="1:11" ht="45" x14ac:dyDescent="0.25">
      <c r="A631" s="227"/>
      <c r="B631" s="181"/>
      <c r="C631" s="77" t="s">
        <v>92</v>
      </c>
      <c r="D631" s="78">
        <v>0</v>
      </c>
      <c r="E631" s="78">
        <v>0</v>
      </c>
      <c r="F631" s="82">
        <v>0</v>
      </c>
      <c r="G631" s="82">
        <v>0</v>
      </c>
      <c r="H631" s="82">
        <v>0</v>
      </c>
      <c r="I631" s="76">
        <v>0</v>
      </c>
      <c r="J631" s="78">
        <v>0</v>
      </c>
      <c r="K631" s="82">
        <v>0</v>
      </c>
    </row>
    <row r="632" spans="1:11" ht="75" x14ac:dyDescent="0.25">
      <c r="A632" s="227"/>
      <c r="B632" s="181"/>
      <c r="C632" s="79" t="s">
        <v>205</v>
      </c>
      <c r="D632" s="78">
        <v>0</v>
      </c>
      <c r="E632" s="78">
        <v>0</v>
      </c>
      <c r="F632" s="78">
        <v>0</v>
      </c>
      <c r="G632" s="78">
        <v>0</v>
      </c>
      <c r="H632" s="78">
        <v>0</v>
      </c>
      <c r="I632" s="76">
        <v>0</v>
      </c>
      <c r="J632" s="78">
        <v>0</v>
      </c>
      <c r="K632" s="82">
        <v>0</v>
      </c>
    </row>
    <row r="633" spans="1:11" ht="45" x14ac:dyDescent="0.25">
      <c r="A633" s="227"/>
      <c r="B633" s="181"/>
      <c r="C633" s="77" t="s">
        <v>78</v>
      </c>
      <c r="D633" s="78">
        <v>0</v>
      </c>
      <c r="E633" s="78">
        <v>0</v>
      </c>
      <c r="F633" s="82">
        <v>0</v>
      </c>
      <c r="G633" s="82">
        <v>0</v>
      </c>
      <c r="H633" s="82">
        <v>0</v>
      </c>
      <c r="I633" s="76">
        <v>0</v>
      </c>
      <c r="J633" s="78">
        <v>0</v>
      </c>
      <c r="K633" s="82">
        <v>0</v>
      </c>
    </row>
    <row r="634" spans="1:11" ht="45" x14ac:dyDescent="0.25">
      <c r="A634" s="228"/>
      <c r="B634" s="182"/>
      <c r="C634" s="77" t="s">
        <v>79</v>
      </c>
      <c r="D634" s="78">
        <v>0</v>
      </c>
      <c r="E634" s="78">
        <v>0</v>
      </c>
      <c r="F634" s="82">
        <v>0</v>
      </c>
      <c r="G634" s="82">
        <v>0</v>
      </c>
      <c r="H634" s="82">
        <v>0</v>
      </c>
      <c r="I634" s="76">
        <v>0</v>
      </c>
      <c r="J634" s="78">
        <v>0</v>
      </c>
      <c r="K634" s="82">
        <v>0</v>
      </c>
    </row>
    <row r="635" spans="1:11" ht="15" customHeight="1" x14ac:dyDescent="0.25">
      <c r="A635" s="178" t="s">
        <v>291</v>
      </c>
      <c r="B635" s="180" t="s">
        <v>226</v>
      </c>
      <c r="C635" s="74" t="s">
        <v>203</v>
      </c>
      <c r="D635" s="75">
        <f>D636+D638+D640+D641</f>
        <v>0</v>
      </c>
      <c r="E635" s="75">
        <f>E636+E638+E640+E641</f>
        <v>0</v>
      </c>
      <c r="F635" s="75">
        <f>F636+F638+F640+F641</f>
        <v>0</v>
      </c>
      <c r="G635" s="75">
        <f>G636+G638+G640+G641</f>
        <v>0</v>
      </c>
      <c r="H635" s="75">
        <f>H636+H638+H640+H641</f>
        <v>0</v>
      </c>
      <c r="I635" s="76">
        <v>0</v>
      </c>
      <c r="J635" s="78">
        <v>0</v>
      </c>
      <c r="K635" s="82">
        <v>0</v>
      </c>
    </row>
    <row r="636" spans="1:11" ht="30" x14ac:dyDescent="0.25">
      <c r="A636" s="179"/>
      <c r="B636" s="181"/>
      <c r="C636" s="77" t="s">
        <v>76</v>
      </c>
      <c r="D636" s="78">
        <f>D643</f>
        <v>0</v>
      </c>
      <c r="E636" s="78">
        <f>E643</f>
        <v>0</v>
      </c>
      <c r="F636" s="78">
        <f>F643</f>
        <v>0</v>
      </c>
      <c r="G636" s="78">
        <f>G643</f>
        <v>0</v>
      </c>
      <c r="H636" s="78">
        <f>H643</f>
        <v>0</v>
      </c>
      <c r="I636" s="76">
        <v>0</v>
      </c>
      <c r="J636" s="78">
        <v>0</v>
      </c>
      <c r="K636" s="82">
        <v>0</v>
      </c>
    </row>
    <row r="637" spans="1:11" ht="75" x14ac:dyDescent="0.25">
      <c r="A637" s="179"/>
      <c r="B637" s="181"/>
      <c r="C637" s="79" t="s">
        <v>204</v>
      </c>
      <c r="D637" s="78">
        <v>0</v>
      </c>
      <c r="E637" s="78">
        <v>0</v>
      </c>
      <c r="F637" s="78">
        <v>0</v>
      </c>
      <c r="G637" s="78">
        <v>0</v>
      </c>
      <c r="H637" s="78">
        <v>0</v>
      </c>
      <c r="I637" s="76">
        <v>0</v>
      </c>
      <c r="J637" s="78">
        <v>0</v>
      </c>
      <c r="K637" s="82">
        <v>0</v>
      </c>
    </row>
    <row r="638" spans="1:11" ht="45" x14ac:dyDescent="0.25">
      <c r="A638" s="179"/>
      <c r="B638" s="181"/>
      <c r="C638" s="77" t="s">
        <v>92</v>
      </c>
      <c r="D638" s="78">
        <v>0</v>
      </c>
      <c r="E638" s="78">
        <v>0</v>
      </c>
      <c r="F638" s="82">
        <v>0</v>
      </c>
      <c r="G638" s="82">
        <v>0</v>
      </c>
      <c r="H638" s="82">
        <v>0</v>
      </c>
      <c r="I638" s="76">
        <v>0</v>
      </c>
      <c r="J638" s="78">
        <v>0</v>
      </c>
      <c r="K638" s="82">
        <v>0</v>
      </c>
    </row>
    <row r="639" spans="1:11" ht="75" x14ac:dyDescent="0.25">
      <c r="A639" s="179"/>
      <c r="B639" s="181"/>
      <c r="C639" s="79" t="s">
        <v>205</v>
      </c>
      <c r="D639" s="78">
        <f t="shared" ref="D639:H639" si="91">D638</f>
        <v>0</v>
      </c>
      <c r="E639" s="78">
        <f t="shared" si="91"/>
        <v>0</v>
      </c>
      <c r="F639" s="78">
        <f t="shared" si="91"/>
        <v>0</v>
      </c>
      <c r="G639" s="78">
        <f t="shared" si="91"/>
        <v>0</v>
      </c>
      <c r="H639" s="78">
        <f t="shared" si="91"/>
        <v>0</v>
      </c>
      <c r="I639" s="76">
        <v>0</v>
      </c>
      <c r="J639" s="78">
        <v>0</v>
      </c>
      <c r="K639" s="78">
        <v>0</v>
      </c>
    </row>
    <row r="640" spans="1:11" ht="45" x14ac:dyDescent="0.25">
      <c r="A640" s="179"/>
      <c r="B640" s="181"/>
      <c r="C640" s="77" t="s">
        <v>78</v>
      </c>
      <c r="D640" s="78">
        <v>0</v>
      </c>
      <c r="E640" s="78">
        <v>0</v>
      </c>
      <c r="F640" s="82">
        <v>0</v>
      </c>
      <c r="G640" s="82">
        <v>0</v>
      </c>
      <c r="H640" s="82">
        <v>0</v>
      </c>
      <c r="I640" s="76">
        <v>0</v>
      </c>
      <c r="J640" s="78">
        <v>0</v>
      </c>
      <c r="K640" s="82">
        <v>0</v>
      </c>
    </row>
    <row r="641" spans="1:11" ht="45" x14ac:dyDescent="0.25">
      <c r="A641" s="219"/>
      <c r="B641" s="182"/>
      <c r="C641" s="77" t="s">
        <v>79</v>
      </c>
      <c r="D641" s="78">
        <v>0</v>
      </c>
      <c r="E641" s="78">
        <v>0</v>
      </c>
      <c r="F641" s="82">
        <v>0</v>
      </c>
      <c r="G641" s="82">
        <v>0</v>
      </c>
      <c r="H641" s="82">
        <v>0</v>
      </c>
      <c r="I641" s="76">
        <v>0</v>
      </c>
      <c r="J641" s="78">
        <v>0</v>
      </c>
      <c r="K641" s="82">
        <v>0</v>
      </c>
    </row>
    <row r="642" spans="1:11" ht="15" customHeight="1" x14ac:dyDescent="0.25">
      <c r="A642" s="232" t="s">
        <v>292</v>
      </c>
      <c r="B642" s="180" t="s">
        <v>226</v>
      </c>
      <c r="C642" s="74" t="s">
        <v>203</v>
      </c>
      <c r="D642" s="75">
        <f>D643+D645+D647+D648</f>
        <v>0</v>
      </c>
      <c r="E642" s="75">
        <f>E643+E645+E647+E648</f>
        <v>0</v>
      </c>
      <c r="F642" s="75">
        <f>F643+F645+F647+F648</f>
        <v>0</v>
      </c>
      <c r="G642" s="75">
        <f>G643+G645+G647+G648</f>
        <v>0</v>
      </c>
      <c r="H642" s="75">
        <f>H643+H645+H647+H648</f>
        <v>0</v>
      </c>
      <c r="I642" s="76">
        <v>0</v>
      </c>
      <c r="J642" s="78">
        <v>0</v>
      </c>
      <c r="K642" s="76">
        <v>0</v>
      </c>
    </row>
    <row r="643" spans="1:11" ht="30" x14ac:dyDescent="0.25">
      <c r="A643" s="233"/>
      <c r="B643" s="181"/>
      <c r="C643" s="77" t="s">
        <v>76</v>
      </c>
      <c r="D643" s="78">
        <v>0</v>
      </c>
      <c r="E643" s="78">
        <v>0</v>
      </c>
      <c r="F643" s="78">
        <v>0</v>
      </c>
      <c r="G643" s="78">
        <v>0</v>
      </c>
      <c r="H643" s="82">
        <v>0</v>
      </c>
      <c r="I643" s="76">
        <v>0</v>
      </c>
      <c r="J643" s="78">
        <v>0</v>
      </c>
      <c r="K643" s="76">
        <v>0</v>
      </c>
    </row>
    <row r="644" spans="1:11" ht="75" x14ac:dyDescent="0.25">
      <c r="A644" s="233"/>
      <c r="B644" s="181"/>
      <c r="C644" s="79" t="s">
        <v>204</v>
      </c>
      <c r="D644" s="78">
        <v>0</v>
      </c>
      <c r="E644" s="78">
        <v>0</v>
      </c>
      <c r="F644" s="78">
        <v>0</v>
      </c>
      <c r="G644" s="78">
        <v>0</v>
      </c>
      <c r="H644" s="78">
        <v>0</v>
      </c>
      <c r="I644" s="76">
        <v>0</v>
      </c>
      <c r="J644" s="78">
        <v>0</v>
      </c>
      <c r="K644" s="82">
        <v>0</v>
      </c>
    </row>
    <row r="645" spans="1:11" ht="45" x14ac:dyDescent="0.25">
      <c r="A645" s="233"/>
      <c r="B645" s="181"/>
      <c r="C645" s="77" t="s">
        <v>92</v>
      </c>
      <c r="D645" s="78">
        <v>0</v>
      </c>
      <c r="E645" s="78">
        <v>0</v>
      </c>
      <c r="F645" s="82">
        <v>0</v>
      </c>
      <c r="G645" s="82">
        <v>0</v>
      </c>
      <c r="H645" s="82">
        <v>0</v>
      </c>
      <c r="I645" s="76">
        <v>0</v>
      </c>
      <c r="J645" s="78">
        <v>0</v>
      </c>
      <c r="K645" s="82">
        <v>0</v>
      </c>
    </row>
    <row r="646" spans="1:11" ht="75" x14ac:dyDescent="0.25">
      <c r="A646" s="233"/>
      <c r="B646" s="181"/>
      <c r="C646" s="79" t="s">
        <v>205</v>
      </c>
      <c r="D646" s="78">
        <f t="shared" ref="D646:H646" si="92">D645</f>
        <v>0</v>
      </c>
      <c r="E646" s="78">
        <f t="shared" si="92"/>
        <v>0</v>
      </c>
      <c r="F646" s="78">
        <f t="shared" si="92"/>
        <v>0</v>
      </c>
      <c r="G646" s="78">
        <f t="shared" si="92"/>
        <v>0</v>
      </c>
      <c r="H646" s="78">
        <f t="shared" si="92"/>
        <v>0</v>
      </c>
      <c r="I646" s="76">
        <v>0</v>
      </c>
      <c r="J646" s="78">
        <v>0</v>
      </c>
      <c r="K646" s="78">
        <v>0</v>
      </c>
    </row>
    <row r="647" spans="1:11" ht="45" x14ac:dyDescent="0.25">
      <c r="A647" s="233"/>
      <c r="B647" s="181"/>
      <c r="C647" s="77" t="s">
        <v>78</v>
      </c>
      <c r="D647" s="78">
        <v>0</v>
      </c>
      <c r="E647" s="78">
        <v>0</v>
      </c>
      <c r="F647" s="82">
        <v>0</v>
      </c>
      <c r="G647" s="82">
        <v>0</v>
      </c>
      <c r="H647" s="82">
        <v>0</v>
      </c>
      <c r="I647" s="76">
        <v>0</v>
      </c>
      <c r="J647" s="78">
        <v>0</v>
      </c>
      <c r="K647" s="82">
        <v>0</v>
      </c>
    </row>
    <row r="648" spans="1:11" ht="45" x14ac:dyDescent="0.25">
      <c r="A648" s="234"/>
      <c r="B648" s="182"/>
      <c r="C648" s="77" t="s">
        <v>79</v>
      </c>
      <c r="D648" s="78">
        <v>0</v>
      </c>
      <c r="E648" s="78">
        <v>0</v>
      </c>
      <c r="F648" s="82">
        <v>0</v>
      </c>
      <c r="G648" s="82">
        <v>0</v>
      </c>
      <c r="H648" s="82">
        <v>0</v>
      </c>
      <c r="I648" s="76">
        <v>0</v>
      </c>
      <c r="J648" s="78">
        <v>0</v>
      </c>
      <c r="K648" s="82">
        <v>0</v>
      </c>
    </row>
    <row r="649" spans="1:11" ht="15" customHeight="1" x14ac:dyDescent="0.25">
      <c r="A649" s="232" t="s">
        <v>293</v>
      </c>
      <c r="B649" s="180" t="s">
        <v>226</v>
      </c>
      <c r="C649" s="74" t="s">
        <v>203</v>
      </c>
      <c r="D649" s="75">
        <f>D650+D652+D654+D655</f>
        <v>1000</v>
      </c>
      <c r="E649" s="75">
        <f>E650+E652+E654+E655</f>
        <v>1000</v>
      </c>
      <c r="F649" s="75">
        <f>F650+F652+F654+F655</f>
        <v>1000</v>
      </c>
      <c r="G649" s="75">
        <f>G650+G652+G654+G655</f>
        <v>1000</v>
      </c>
      <c r="H649" s="75">
        <f>H650+H652+H654+H655</f>
        <v>1000</v>
      </c>
      <c r="I649" s="76">
        <f t="shared" si="86"/>
        <v>100</v>
      </c>
      <c r="J649" s="78">
        <f t="shared" si="88"/>
        <v>100</v>
      </c>
      <c r="K649" s="76">
        <f>I649/F649*100</f>
        <v>10</v>
      </c>
    </row>
    <row r="650" spans="1:11" ht="30" x14ac:dyDescent="0.25">
      <c r="A650" s="233"/>
      <c r="B650" s="181"/>
      <c r="C650" s="77" t="s">
        <v>76</v>
      </c>
      <c r="D650" s="78">
        <v>1000</v>
      </c>
      <c r="E650" s="78">
        <v>1000</v>
      </c>
      <c r="F650" s="78">
        <v>1000</v>
      </c>
      <c r="G650" s="78">
        <v>1000</v>
      </c>
      <c r="H650" s="78">
        <v>1000</v>
      </c>
      <c r="I650" s="76">
        <f t="shared" si="86"/>
        <v>100</v>
      </c>
      <c r="J650" s="78">
        <f t="shared" si="88"/>
        <v>100</v>
      </c>
      <c r="K650" s="82">
        <f>G650/F650*100</f>
        <v>100</v>
      </c>
    </row>
    <row r="651" spans="1:11" ht="75" x14ac:dyDescent="0.25">
      <c r="A651" s="233"/>
      <c r="B651" s="181"/>
      <c r="C651" s="79" t="s">
        <v>204</v>
      </c>
      <c r="D651" s="78">
        <v>0</v>
      </c>
      <c r="E651" s="78">
        <v>0</v>
      </c>
      <c r="F651" s="78">
        <v>0</v>
      </c>
      <c r="G651" s="78">
        <v>0</v>
      </c>
      <c r="H651" s="78">
        <v>0</v>
      </c>
      <c r="I651" s="76">
        <v>0</v>
      </c>
      <c r="J651" s="78">
        <v>0</v>
      </c>
      <c r="K651" s="82">
        <v>0</v>
      </c>
    </row>
    <row r="652" spans="1:11" ht="45" x14ac:dyDescent="0.25">
      <c r="A652" s="233"/>
      <c r="B652" s="181"/>
      <c r="C652" s="77" t="s">
        <v>92</v>
      </c>
      <c r="D652" s="78">
        <v>0</v>
      </c>
      <c r="E652" s="78">
        <v>0</v>
      </c>
      <c r="F652" s="82">
        <v>0</v>
      </c>
      <c r="G652" s="82">
        <v>0</v>
      </c>
      <c r="H652" s="82">
        <v>0</v>
      </c>
      <c r="I652" s="76">
        <v>0</v>
      </c>
      <c r="J652" s="78">
        <v>0</v>
      </c>
      <c r="K652" s="82">
        <v>0</v>
      </c>
    </row>
    <row r="653" spans="1:11" ht="75" x14ac:dyDescent="0.25">
      <c r="A653" s="233"/>
      <c r="B653" s="181"/>
      <c r="C653" s="79" t="s">
        <v>205</v>
      </c>
      <c r="D653" s="78">
        <f t="shared" ref="D653:H653" si="93">D652</f>
        <v>0</v>
      </c>
      <c r="E653" s="78">
        <f>E652</f>
        <v>0</v>
      </c>
      <c r="F653" s="78">
        <f t="shared" si="93"/>
        <v>0</v>
      </c>
      <c r="G653" s="78">
        <f t="shared" si="93"/>
        <v>0</v>
      </c>
      <c r="H653" s="78">
        <f t="shared" si="93"/>
        <v>0</v>
      </c>
      <c r="I653" s="76">
        <v>0</v>
      </c>
      <c r="J653" s="78">
        <v>0</v>
      </c>
      <c r="K653" s="78">
        <v>0</v>
      </c>
    </row>
    <row r="654" spans="1:11" ht="45" x14ac:dyDescent="0.25">
      <c r="A654" s="233"/>
      <c r="B654" s="181"/>
      <c r="C654" s="77" t="s">
        <v>78</v>
      </c>
      <c r="D654" s="78">
        <v>0</v>
      </c>
      <c r="E654" s="78">
        <v>0</v>
      </c>
      <c r="F654" s="82">
        <v>0</v>
      </c>
      <c r="G654" s="82">
        <v>0</v>
      </c>
      <c r="H654" s="82">
        <v>0</v>
      </c>
      <c r="I654" s="76">
        <v>0</v>
      </c>
      <c r="J654" s="78">
        <v>0</v>
      </c>
      <c r="K654" s="82">
        <v>0</v>
      </c>
    </row>
    <row r="655" spans="1:11" ht="45" x14ac:dyDescent="0.25">
      <c r="A655" s="234"/>
      <c r="B655" s="182"/>
      <c r="C655" s="77" t="s">
        <v>79</v>
      </c>
      <c r="D655" s="78">
        <v>0</v>
      </c>
      <c r="E655" s="78">
        <v>0</v>
      </c>
      <c r="F655" s="82">
        <v>0</v>
      </c>
      <c r="G655" s="82">
        <v>0</v>
      </c>
      <c r="H655" s="82">
        <v>0</v>
      </c>
      <c r="I655" s="76">
        <v>0</v>
      </c>
      <c r="J655" s="78">
        <v>0</v>
      </c>
      <c r="K655" s="82">
        <v>0</v>
      </c>
    </row>
    <row r="656" spans="1:11" ht="15" customHeight="1" x14ac:dyDescent="0.25">
      <c r="A656" s="232" t="s">
        <v>294</v>
      </c>
      <c r="B656" s="180" t="s">
        <v>226</v>
      </c>
      <c r="C656" s="74" t="s">
        <v>203</v>
      </c>
      <c r="D656" s="75">
        <f>D657+D659+D661+D662</f>
        <v>200</v>
      </c>
      <c r="E656" s="75">
        <f>E657+E659+E661+E662</f>
        <v>200</v>
      </c>
      <c r="F656" s="75">
        <f>F657+F659+F661+F662</f>
        <v>200</v>
      </c>
      <c r="G656" s="75">
        <f>G657+G659+G661+G662</f>
        <v>200</v>
      </c>
      <c r="H656" s="75">
        <f>H657+H659+H661+H662</f>
        <v>200</v>
      </c>
      <c r="I656" s="76">
        <f t="shared" ref="I656:I657" si="94">H656/D656*100</f>
        <v>100</v>
      </c>
      <c r="J656" s="78">
        <f t="shared" ref="J656:J657" si="95">G656/E656*100</f>
        <v>100</v>
      </c>
      <c r="K656" s="76">
        <f>I656/F656*100</f>
        <v>50</v>
      </c>
    </row>
    <row r="657" spans="1:11" ht="30" x14ac:dyDescent="0.25">
      <c r="A657" s="233"/>
      <c r="B657" s="181"/>
      <c r="C657" s="77" t="s">
        <v>76</v>
      </c>
      <c r="D657" s="78">
        <v>200</v>
      </c>
      <c r="E657" s="78">
        <v>200</v>
      </c>
      <c r="F657" s="78">
        <v>200</v>
      </c>
      <c r="G657" s="78">
        <v>200</v>
      </c>
      <c r="H657" s="78">
        <v>200</v>
      </c>
      <c r="I657" s="76">
        <f t="shared" si="94"/>
        <v>100</v>
      </c>
      <c r="J657" s="78">
        <f t="shared" si="95"/>
        <v>100</v>
      </c>
      <c r="K657" s="82">
        <f>G657/F657*100</f>
        <v>100</v>
      </c>
    </row>
    <row r="658" spans="1:11" ht="75" x14ac:dyDescent="0.25">
      <c r="A658" s="233"/>
      <c r="B658" s="181"/>
      <c r="C658" s="79" t="s">
        <v>204</v>
      </c>
      <c r="D658" s="78">
        <v>0</v>
      </c>
      <c r="E658" s="78">
        <v>0</v>
      </c>
      <c r="F658" s="78">
        <v>0</v>
      </c>
      <c r="G658" s="78">
        <v>0</v>
      </c>
      <c r="H658" s="78">
        <v>0</v>
      </c>
      <c r="I658" s="76">
        <v>0</v>
      </c>
      <c r="J658" s="78">
        <v>0</v>
      </c>
      <c r="K658" s="82">
        <v>0</v>
      </c>
    </row>
    <row r="659" spans="1:11" ht="45" x14ac:dyDescent="0.25">
      <c r="A659" s="233"/>
      <c r="B659" s="181"/>
      <c r="C659" s="77" t="s">
        <v>92</v>
      </c>
      <c r="D659" s="78">
        <v>0</v>
      </c>
      <c r="E659" s="78">
        <v>0</v>
      </c>
      <c r="F659" s="82">
        <v>0</v>
      </c>
      <c r="G659" s="82">
        <v>0</v>
      </c>
      <c r="H659" s="82">
        <v>0</v>
      </c>
      <c r="I659" s="76">
        <v>0</v>
      </c>
      <c r="J659" s="78">
        <v>0</v>
      </c>
      <c r="K659" s="82">
        <v>0</v>
      </c>
    </row>
    <row r="660" spans="1:11" ht="75" x14ac:dyDescent="0.25">
      <c r="A660" s="233"/>
      <c r="B660" s="181"/>
      <c r="C660" s="79" t="s">
        <v>205</v>
      </c>
      <c r="D660" s="78">
        <f t="shared" ref="D660" si="96">D659</f>
        <v>0</v>
      </c>
      <c r="E660" s="78">
        <f>E659</f>
        <v>0</v>
      </c>
      <c r="F660" s="78">
        <f t="shared" ref="F660:H660" si="97">F659</f>
        <v>0</v>
      </c>
      <c r="G660" s="78">
        <f t="shared" si="97"/>
        <v>0</v>
      </c>
      <c r="H660" s="78">
        <f t="shared" si="97"/>
        <v>0</v>
      </c>
      <c r="I660" s="76">
        <v>0</v>
      </c>
      <c r="J660" s="78">
        <v>0</v>
      </c>
      <c r="K660" s="78">
        <v>0</v>
      </c>
    </row>
    <row r="661" spans="1:11" ht="45" x14ac:dyDescent="0.25">
      <c r="A661" s="233"/>
      <c r="B661" s="181"/>
      <c r="C661" s="77" t="s">
        <v>78</v>
      </c>
      <c r="D661" s="78">
        <v>0</v>
      </c>
      <c r="E661" s="78">
        <v>0</v>
      </c>
      <c r="F661" s="82">
        <v>0</v>
      </c>
      <c r="G661" s="82">
        <v>0</v>
      </c>
      <c r="H661" s="82">
        <v>0</v>
      </c>
      <c r="I661" s="76">
        <v>0</v>
      </c>
      <c r="J661" s="78">
        <v>0</v>
      </c>
      <c r="K661" s="82">
        <v>0</v>
      </c>
    </row>
    <row r="662" spans="1:11" ht="45" x14ac:dyDescent="0.25">
      <c r="A662" s="234"/>
      <c r="B662" s="182"/>
      <c r="C662" s="77" t="s">
        <v>79</v>
      </c>
      <c r="D662" s="78">
        <v>0</v>
      </c>
      <c r="E662" s="78">
        <v>0</v>
      </c>
      <c r="F662" s="82">
        <v>0</v>
      </c>
      <c r="G662" s="82">
        <v>0</v>
      </c>
      <c r="H662" s="82">
        <v>0</v>
      </c>
      <c r="I662" s="76">
        <v>0</v>
      </c>
      <c r="J662" s="78">
        <v>0</v>
      </c>
      <c r="K662" s="82">
        <v>0</v>
      </c>
    </row>
    <row r="663" spans="1:11" ht="15" customHeight="1" x14ac:dyDescent="0.25">
      <c r="A663" s="235" t="s">
        <v>295</v>
      </c>
      <c r="B663" s="183"/>
      <c r="C663" s="74" t="s">
        <v>203</v>
      </c>
      <c r="D663" s="75">
        <f>D664+D666+D668+D669</f>
        <v>3500</v>
      </c>
      <c r="E663" s="75">
        <f>E664+E666+E668+E669</f>
        <v>3500</v>
      </c>
      <c r="F663" s="75">
        <f>F664+F666+F668+F669</f>
        <v>3500</v>
      </c>
      <c r="G663" s="75">
        <f>G664+G666+G668+G669</f>
        <v>3500</v>
      </c>
      <c r="H663" s="75">
        <f>H664+H666+H668+H669</f>
        <v>3500</v>
      </c>
      <c r="I663" s="76">
        <f t="shared" si="86"/>
        <v>100</v>
      </c>
      <c r="J663" s="78">
        <f t="shared" si="88"/>
        <v>100</v>
      </c>
      <c r="K663" s="76">
        <f>I663/F663*100</f>
        <v>2.8571428571428572</v>
      </c>
    </row>
    <row r="664" spans="1:11" ht="30" x14ac:dyDescent="0.25">
      <c r="A664" s="236"/>
      <c r="B664" s="184"/>
      <c r="C664" s="77" t="s">
        <v>76</v>
      </c>
      <c r="D664" s="78">
        <v>70</v>
      </c>
      <c r="E664" s="78">
        <v>70</v>
      </c>
      <c r="F664" s="78">
        <v>70</v>
      </c>
      <c r="G664" s="78">
        <v>70</v>
      </c>
      <c r="H664" s="78">
        <v>70</v>
      </c>
      <c r="I664" s="76">
        <f t="shared" si="86"/>
        <v>100</v>
      </c>
      <c r="J664" s="78">
        <f t="shared" si="88"/>
        <v>100</v>
      </c>
      <c r="K664" s="82">
        <f>G664/F664*100</f>
        <v>100</v>
      </c>
    </row>
    <row r="665" spans="1:11" ht="75" x14ac:dyDescent="0.25">
      <c r="A665" s="236"/>
      <c r="B665" s="184"/>
      <c r="C665" s="79" t="s">
        <v>204</v>
      </c>
      <c r="D665" s="78">
        <f>D664</f>
        <v>70</v>
      </c>
      <c r="E665" s="78">
        <f t="shared" ref="E665:H665" si="98">E664</f>
        <v>70</v>
      </c>
      <c r="F665" s="78">
        <f t="shared" si="98"/>
        <v>70</v>
      </c>
      <c r="G665" s="78">
        <f t="shared" si="98"/>
        <v>70</v>
      </c>
      <c r="H665" s="78">
        <f t="shared" si="98"/>
        <v>70</v>
      </c>
      <c r="I665" s="76">
        <f t="shared" si="86"/>
        <v>100</v>
      </c>
      <c r="J665" s="78">
        <f t="shared" si="88"/>
        <v>100</v>
      </c>
      <c r="K665" s="82">
        <v>0</v>
      </c>
    </row>
    <row r="666" spans="1:11" ht="45" x14ac:dyDescent="0.25">
      <c r="A666" s="236"/>
      <c r="B666" s="184"/>
      <c r="C666" s="77" t="s">
        <v>92</v>
      </c>
      <c r="D666" s="78">
        <v>3430</v>
      </c>
      <c r="E666" s="78">
        <v>3430</v>
      </c>
      <c r="F666" s="78">
        <v>3430</v>
      </c>
      <c r="G666" s="82">
        <v>3430</v>
      </c>
      <c r="H666" s="82">
        <v>3430</v>
      </c>
      <c r="I666" s="76">
        <f t="shared" si="86"/>
        <v>100</v>
      </c>
      <c r="J666" s="78">
        <f t="shared" si="88"/>
        <v>100</v>
      </c>
      <c r="K666" s="82">
        <v>0</v>
      </c>
    </row>
    <row r="667" spans="1:11" ht="75" x14ac:dyDescent="0.25">
      <c r="A667" s="236"/>
      <c r="B667" s="184"/>
      <c r="C667" s="79" t="s">
        <v>205</v>
      </c>
      <c r="D667" s="78">
        <f t="shared" ref="D667:H667" si="99">D666</f>
        <v>3430</v>
      </c>
      <c r="E667" s="78">
        <f t="shared" si="99"/>
        <v>3430</v>
      </c>
      <c r="F667" s="78">
        <f t="shared" si="99"/>
        <v>3430</v>
      </c>
      <c r="G667" s="78">
        <f t="shared" si="99"/>
        <v>3430</v>
      </c>
      <c r="H667" s="78">
        <f t="shared" si="99"/>
        <v>3430</v>
      </c>
      <c r="I667" s="76">
        <f t="shared" si="86"/>
        <v>100</v>
      </c>
      <c r="J667" s="78">
        <f t="shared" si="88"/>
        <v>100</v>
      </c>
      <c r="K667" s="78">
        <v>0</v>
      </c>
    </row>
    <row r="668" spans="1:11" ht="45" x14ac:dyDescent="0.25">
      <c r="A668" s="236"/>
      <c r="B668" s="184"/>
      <c r="C668" s="77" t="s">
        <v>78</v>
      </c>
      <c r="D668" s="78">
        <v>0</v>
      </c>
      <c r="E668" s="78">
        <v>0</v>
      </c>
      <c r="F668" s="82">
        <v>0</v>
      </c>
      <c r="G668" s="82">
        <v>0</v>
      </c>
      <c r="H668" s="82">
        <v>0</v>
      </c>
      <c r="I668" s="76">
        <v>0</v>
      </c>
      <c r="J668" s="78">
        <v>0</v>
      </c>
      <c r="K668" s="82">
        <v>0</v>
      </c>
    </row>
    <row r="669" spans="1:11" ht="45" x14ac:dyDescent="0.25">
      <c r="A669" s="237"/>
      <c r="B669" s="185"/>
      <c r="C669" s="77" t="s">
        <v>79</v>
      </c>
      <c r="D669" s="78">
        <v>0</v>
      </c>
      <c r="E669" s="78">
        <v>0</v>
      </c>
      <c r="F669" s="82">
        <v>0</v>
      </c>
      <c r="G669" s="82">
        <v>0</v>
      </c>
      <c r="H669" s="82">
        <v>0</v>
      </c>
      <c r="I669" s="76">
        <v>0</v>
      </c>
      <c r="J669" s="78">
        <v>0</v>
      </c>
      <c r="K669" s="82">
        <v>0</v>
      </c>
    </row>
    <row r="670" spans="1:11" ht="15" customHeight="1" x14ac:dyDescent="0.25">
      <c r="A670" s="235" t="s">
        <v>296</v>
      </c>
      <c r="B670" s="183"/>
      <c r="C670" s="74" t="s">
        <v>203</v>
      </c>
      <c r="D670" s="75">
        <f>D671+D673+D675+D676</f>
        <v>548</v>
      </c>
      <c r="E670" s="75">
        <f>E671+E673+E675+E676</f>
        <v>548</v>
      </c>
      <c r="F670" s="75">
        <f>F671+F673+F675+F676</f>
        <v>548</v>
      </c>
      <c r="G670" s="75">
        <f>G671+G673+G675+G676</f>
        <v>548</v>
      </c>
      <c r="H670" s="75">
        <f>H671+H673+H675+H676</f>
        <v>548</v>
      </c>
      <c r="I670" s="76">
        <f t="shared" si="86"/>
        <v>100</v>
      </c>
      <c r="J670" s="78">
        <f t="shared" si="88"/>
        <v>100</v>
      </c>
      <c r="K670" s="76">
        <f>I670/F670*100</f>
        <v>18.248175182481752</v>
      </c>
    </row>
    <row r="671" spans="1:11" ht="30" x14ac:dyDescent="0.25">
      <c r="A671" s="236"/>
      <c r="B671" s="184"/>
      <c r="C671" s="77" t="s">
        <v>76</v>
      </c>
      <c r="D671" s="78">
        <f>D678+D685</f>
        <v>548</v>
      </c>
      <c r="E671" s="78">
        <f t="shared" ref="E671:H671" si="100">E678+E685</f>
        <v>548</v>
      </c>
      <c r="F671" s="78">
        <f t="shared" si="100"/>
        <v>548</v>
      </c>
      <c r="G671" s="78">
        <f t="shared" si="100"/>
        <v>548</v>
      </c>
      <c r="H671" s="78">
        <f t="shared" si="100"/>
        <v>548</v>
      </c>
      <c r="I671" s="76">
        <f t="shared" si="86"/>
        <v>100</v>
      </c>
      <c r="J671" s="78">
        <f t="shared" si="88"/>
        <v>100</v>
      </c>
      <c r="K671" s="82">
        <f>G671/F671*100</f>
        <v>100</v>
      </c>
    </row>
    <row r="672" spans="1:11" ht="75" x14ac:dyDescent="0.25">
      <c r="A672" s="236"/>
      <c r="B672" s="184"/>
      <c r="C672" s="79" t="s">
        <v>204</v>
      </c>
      <c r="D672" s="78">
        <v>0</v>
      </c>
      <c r="E672" s="78">
        <v>0</v>
      </c>
      <c r="F672" s="78">
        <v>0</v>
      </c>
      <c r="G672" s="78">
        <v>0</v>
      </c>
      <c r="H672" s="78">
        <v>0</v>
      </c>
      <c r="I672" s="76">
        <v>0</v>
      </c>
      <c r="J672" s="78">
        <v>0</v>
      </c>
      <c r="K672" s="82">
        <v>0</v>
      </c>
    </row>
    <row r="673" spans="1:11" ht="45" x14ac:dyDescent="0.25">
      <c r="A673" s="236"/>
      <c r="B673" s="184"/>
      <c r="C673" s="77" t="s">
        <v>92</v>
      </c>
      <c r="D673" s="78">
        <v>0</v>
      </c>
      <c r="E673" s="78">
        <v>0</v>
      </c>
      <c r="F673" s="82">
        <v>0</v>
      </c>
      <c r="G673" s="82">
        <v>0</v>
      </c>
      <c r="H673" s="82">
        <v>0</v>
      </c>
      <c r="I673" s="76">
        <v>0</v>
      </c>
      <c r="J673" s="78">
        <v>0</v>
      </c>
      <c r="K673" s="82">
        <v>0</v>
      </c>
    </row>
    <row r="674" spans="1:11" ht="75" x14ac:dyDescent="0.25">
      <c r="A674" s="236"/>
      <c r="B674" s="184"/>
      <c r="C674" s="79" t="s">
        <v>205</v>
      </c>
      <c r="D674" s="78">
        <f t="shared" ref="D674:H674" si="101">D673</f>
        <v>0</v>
      </c>
      <c r="E674" s="78">
        <f t="shared" si="101"/>
        <v>0</v>
      </c>
      <c r="F674" s="78">
        <f t="shared" si="101"/>
        <v>0</v>
      </c>
      <c r="G674" s="78">
        <f t="shared" si="101"/>
        <v>0</v>
      </c>
      <c r="H674" s="78">
        <f t="shared" si="101"/>
        <v>0</v>
      </c>
      <c r="I674" s="76">
        <v>0</v>
      </c>
      <c r="J674" s="78">
        <v>0</v>
      </c>
      <c r="K674" s="82">
        <v>0</v>
      </c>
    </row>
    <row r="675" spans="1:11" ht="45" x14ac:dyDescent="0.25">
      <c r="A675" s="236"/>
      <c r="B675" s="184"/>
      <c r="C675" s="77" t="s">
        <v>78</v>
      </c>
      <c r="D675" s="78">
        <v>0</v>
      </c>
      <c r="E675" s="78">
        <v>0</v>
      </c>
      <c r="F675" s="82">
        <v>0</v>
      </c>
      <c r="G675" s="82">
        <v>0</v>
      </c>
      <c r="H675" s="82">
        <v>0</v>
      </c>
      <c r="I675" s="76">
        <v>0</v>
      </c>
      <c r="J675" s="78">
        <v>0</v>
      </c>
      <c r="K675" s="82">
        <v>0</v>
      </c>
    </row>
    <row r="676" spans="1:11" ht="45" x14ac:dyDescent="0.25">
      <c r="A676" s="237"/>
      <c r="B676" s="185"/>
      <c r="C676" s="77" t="s">
        <v>79</v>
      </c>
      <c r="D676" s="78">
        <v>0</v>
      </c>
      <c r="E676" s="78">
        <v>0</v>
      </c>
      <c r="F676" s="82">
        <v>0</v>
      </c>
      <c r="G676" s="82">
        <v>0</v>
      </c>
      <c r="H676" s="82">
        <v>0</v>
      </c>
      <c r="I676" s="76">
        <v>0</v>
      </c>
      <c r="J676" s="78">
        <v>0</v>
      </c>
      <c r="K676" s="82">
        <v>0</v>
      </c>
    </row>
    <row r="677" spans="1:11" ht="15" customHeight="1" x14ac:dyDescent="0.25">
      <c r="A677" s="238" t="s">
        <v>297</v>
      </c>
      <c r="B677" s="183"/>
      <c r="C677" s="74" t="s">
        <v>203</v>
      </c>
      <c r="D677" s="75">
        <f>D678+D680+D682+D683</f>
        <v>363</v>
      </c>
      <c r="E677" s="75">
        <f>E678+E680+E682+E683</f>
        <v>363</v>
      </c>
      <c r="F677" s="75">
        <f>F678+F680+F682+F683</f>
        <v>363</v>
      </c>
      <c r="G677" s="75">
        <f>G678+G680+G682+G683</f>
        <v>363</v>
      </c>
      <c r="H677" s="75">
        <f>H678+H680+H682+H683</f>
        <v>363</v>
      </c>
      <c r="I677" s="76">
        <f t="shared" ref="I677:I678" si="102">H677/D677*100</f>
        <v>100</v>
      </c>
      <c r="J677" s="78">
        <f t="shared" ref="J677:J678" si="103">G677/E677*100</f>
        <v>100</v>
      </c>
      <c r="K677" s="82">
        <f>G677/F677*100</f>
        <v>100</v>
      </c>
    </row>
    <row r="678" spans="1:11" ht="30" x14ac:dyDescent="0.25">
      <c r="A678" s="239"/>
      <c r="B678" s="184"/>
      <c r="C678" s="77" t="s">
        <v>76</v>
      </c>
      <c r="D678" s="78">
        <v>363</v>
      </c>
      <c r="E678" s="78">
        <v>363</v>
      </c>
      <c r="F678" s="78">
        <v>363</v>
      </c>
      <c r="G678" s="78">
        <v>363</v>
      </c>
      <c r="H678" s="78">
        <v>363</v>
      </c>
      <c r="I678" s="76">
        <f t="shared" si="102"/>
        <v>100</v>
      </c>
      <c r="J678" s="78">
        <f t="shared" si="103"/>
        <v>100</v>
      </c>
      <c r="K678" s="82">
        <f>G678/F678*100</f>
        <v>100</v>
      </c>
    </row>
    <row r="679" spans="1:11" ht="75" x14ac:dyDescent="0.25">
      <c r="A679" s="239"/>
      <c r="B679" s="184"/>
      <c r="C679" s="79" t="s">
        <v>204</v>
      </c>
      <c r="D679" s="78">
        <v>0</v>
      </c>
      <c r="E679" s="78">
        <v>0</v>
      </c>
      <c r="F679" s="78">
        <v>0</v>
      </c>
      <c r="G679" s="78">
        <v>0</v>
      </c>
      <c r="H679" s="78">
        <v>0</v>
      </c>
      <c r="I679" s="76">
        <v>0</v>
      </c>
      <c r="J679" s="78">
        <v>0</v>
      </c>
      <c r="K679" s="82">
        <v>0</v>
      </c>
    </row>
    <row r="680" spans="1:11" ht="45" x14ac:dyDescent="0.25">
      <c r="A680" s="239"/>
      <c r="B680" s="184"/>
      <c r="C680" s="77" t="s">
        <v>92</v>
      </c>
      <c r="D680" s="78">
        <v>0</v>
      </c>
      <c r="E680" s="78">
        <v>0</v>
      </c>
      <c r="F680" s="82">
        <v>0</v>
      </c>
      <c r="G680" s="82">
        <v>0</v>
      </c>
      <c r="H680" s="82">
        <v>0</v>
      </c>
      <c r="I680" s="76">
        <v>0</v>
      </c>
      <c r="J680" s="78">
        <v>0</v>
      </c>
      <c r="K680" s="82">
        <v>0</v>
      </c>
    </row>
    <row r="681" spans="1:11" ht="75" x14ac:dyDescent="0.25">
      <c r="A681" s="239"/>
      <c r="B681" s="184"/>
      <c r="C681" s="79" t="s">
        <v>205</v>
      </c>
      <c r="D681" s="78">
        <f t="shared" ref="D681:H681" si="104">D680</f>
        <v>0</v>
      </c>
      <c r="E681" s="78">
        <f t="shared" si="104"/>
        <v>0</v>
      </c>
      <c r="F681" s="78">
        <f t="shared" si="104"/>
        <v>0</v>
      </c>
      <c r="G681" s="78">
        <f t="shared" si="104"/>
        <v>0</v>
      </c>
      <c r="H681" s="78">
        <f t="shared" si="104"/>
        <v>0</v>
      </c>
      <c r="I681" s="76">
        <v>0</v>
      </c>
      <c r="J681" s="78">
        <v>0</v>
      </c>
      <c r="K681" s="82">
        <v>0</v>
      </c>
    </row>
    <row r="682" spans="1:11" ht="45" x14ac:dyDescent="0.25">
      <c r="A682" s="239"/>
      <c r="B682" s="184"/>
      <c r="C682" s="77" t="s">
        <v>78</v>
      </c>
      <c r="D682" s="78">
        <v>0</v>
      </c>
      <c r="E682" s="78">
        <v>0</v>
      </c>
      <c r="F682" s="82">
        <v>0</v>
      </c>
      <c r="G682" s="82">
        <v>0</v>
      </c>
      <c r="H682" s="82">
        <v>0</v>
      </c>
      <c r="I682" s="76">
        <v>0</v>
      </c>
      <c r="J682" s="78">
        <v>0</v>
      </c>
      <c r="K682" s="82">
        <v>0</v>
      </c>
    </row>
    <row r="683" spans="1:11" ht="45" x14ac:dyDescent="0.25">
      <c r="A683" s="240"/>
      <c r="B683" s="185"/>
      <c r="C683" s="77" t="s">
        <v>79</v>
      </c>
      <c r="D683" s="78">
        <v>0</v>
      </c>
      <c r="E683" s="78">
        <v>0</v>
      </c>
      <c r="F683" s="82">
        <v>0</v>
      </c>
      <c r="G683" s="82">
        <v>0</v>
      </c>
      <c r="H683" s="82">
        <v>0</v>
      </c>
      <c r="I683" s="76">
        <v>0</v>
      </c>
      <c r="J683" s="78">
        <v>0</v>
      </c>
      <c r="K683" s="82">
        <v>0</v>
      </c>
    </row>
    <row r="684" spans="1:11" ht="15" customHeight="1" x14ac:dyDescent="0.25">
      <c r="A684" s="238" t="s">
        <v>298</v>
      </c>
      <c r="B684" s="184"/>
      <c r="C684" s="74" t="s">
        <v>203</v>
      </c>
      <c r="D684" s="75">
        <f>D685+D687+D689+D690</f>
        <v>185</v>
      </c>
      <c r="E684" s="75">
        <f>E685+E687+E689+E690</f>
        <v>185</v>
      </c>
      <c r="F684" s="75">
        <f>F685+F687+F689+F690</f>
        <v>185</v>
      </c>
      <c r="G684" s="75">
        <f>G685+G687+G689+G690</f>
        <v>185</v>
      </c>
      <c r="H684" s="75">
        <f>H685+H687+H689+H690</f>
        <v>185</v>
      </c>
      <c r="I684" s="76">
        <f t="shared" ref="I684:I685" si="105">H684/D684*100</f>
        <v>100</v>
      </c>
      <c r="J684" s="78">
        <f t="shared" ref="J684:J685" si="106">G684/E684*100</f>
        <v>100</v>
      </c>
      <c r="K684" s="82">
        <f>G684/F684*100</f>
        <v>100</v>
      </c>
    </row>
    <row r="685" spans="1:11" ht="30" x14ac:dyDescent="0.25">
      <c r="A685" s="239"/>
      <c r="B685" s="184"/>
      <c r="C685" s="77" t="s">
        <v>76</v>
      </c>
      <c r="D685" s="78">
        <v>185</v>
      </c>
      <c r="E685" s="78">
        <v>185</v>
      </c>
      <c r="F685" s="78">
        <v>185</v>
      </c>
      <c r="G685" s="78">
        <v>185</v>
      </c>
      <c r="H685" s="78">
        <v>185</v>
      </c>
      <c r="I685" s="76">
        <f t="shared" si="105"/>
        <v>100</v>
      </c>
      <c r="J685" s="78">
        <f t="shared" si="106"/>
        <v>100</v>
      </c>
      <c r="K685" s="82">
        <f>G685/F685*100</f>
        <v>100</v>
      </c>
    </row>
    <row r="686" spans="1:11" ht="75" x14ac:dyDescent="0.25">
      <c r="A686" s="239"/>
      <c r="B686" s="184"/>
      <c r="C686" s="79" t="s">
        <v>204</v>
      </c>
      <c r="D686" s="78">
        <v>0</v>
      </c>
      <c r="E686" s="78">
        <v>0</v>
      </c>
      <c r="F686" s="78">
        <v>0</v>
      </c>
      <c r="G686" s="78">
        <v>0</v>
      </c>
      <c r="H686" s="78">
        <v>0</v>
      </c>
      <c r="I686" s="76">
        <v>0</v>
      </c>
      <c r="J686" s="78">
        <v>0</v>
      </c>
      <c r="K686" s="82">
        <v>0</v>
      </c>
    </row>
    <row r="687" spans="1:11" ht="45" x14ac:dyDescent="0.25">
      <c r="A687" s="239"/>
      <c r="B687" s="184"/>
      <c r="C687" s="77" t="s">
        <v>92</v>
      </c>
      <c r="D687" s="78">
        <v>0</v>
      </c>
      <c r="E687" s="78">
        <v>0</v>
      </c>
      <c r="F687" s="82">
        <v>0</v>
      </c>
      <c r="G687" s="82">
        <v>0</v>
      </c>
      <c r="H687" s="82">
        <v>0</v>
      </c>
      <c r="I687" s="76">
        <v>0</v>
      </c>
      <c r="J687" s="78">
        <v>0</v>
      </c>
      <c r="K687" s="82">
        <v>0</v>
      </c>
    </row>
    <row r="688" spans="1:11" ht="75" x14ac:dyDescent="0.25">
      <c r="A688" s="239"/>
      <c r="B688" s="184"/>
      <c r="C688" s="79" t="s">
        <v>205</v>
      </c>
      <c r="D688" s="78">
        <f t="shared" ref="D688:H688" si="107">D687</f>
        <v>0</v>
      </c>
      <c r="E688" s="78">
        <f t="shared" si="107"/>
        <v>0</v>
      </c>
      <c r="F688" s="78">
        <f t="shared" si="107"/>
        <v>0</v>
      </c>
      <c r="G688" s="78">
        <f t="shared" si="107"/>
        <v>0</v>
      </c>
      <c r="H688" s="78">
        <f t="shared" si="107"/>
        <v>0</v>
      </c>
      <c r="I688" s="76">
        <v>0</v>
      </c>
      <c r="J688" s="78">
        <v>0</v>
      </c>
      <c r="K688" s="82">
        <v>0</v>
      </c>
    </row>
    <row r="689" spans="1:11" ht="45" x14ac:dyDescent="0.25">
      <c r="A689" s="239"/>
      <c r="B689" s="184"/>
      <c r="C689" s="77" t="s">
        <v>78</v>
      </c>
      <c r="D689" s="78">
        <v>0</v>
      </c>
      <c r="E689" s="78">
        <v>0</v>
      </c>
      <c r="F689" s="82">
        <v>0</v>
      </c>
      <c r="G689" s="82">
        <v>0</v>
      </c>
      <c r="H689" s="82">
        <v>0</v>
      </c>
      <c r="I689" s="76">
        <v>0</v>
      </c>
      <c r="J689" s="78">
        <v>0</v>
      </c>
      <c r="K689" s="82">
        <v>0</v>
      </c>
    </row>
    <row r="690" spans="1:11" ht="45" x14ac:dyDescent="0.25">
      <c r="A690" s="240"/>
      <c r="B690" s="185"/>
      <c r="C690" s="77" t="s">
        <v>79</v>
      </c>
      <c r="D690" s="78">
        <v>0</v>
      </c>
      <c r="E690" s="78">
        <v>0</v>
      </c>
      <c r="F690" s="82">
        <v>0</v>
      </c>
      <c r="G690" s="82">
        <v>0</v>
      </c>
      <c r="H690" s="82">
        <v>0</v>
      </c>
      <c r="I690" s="76">
        <v>0</v>
      </c>
      <c r="J690" s="78">
        <v>0</v>
      </c>
      <c r="K690" s="82">
        <v>0</v>
      </c>
    </row>
    <row r="691" spans="1:11" ht="15" customHeight="1" x14ac:dyDescent="0.25">
      <c r="A691" s="244" t="s">
        <v>299</v>
      </c>
      <c r="B691" s="241" t="s">
        <v>300</v>
      </c>
      <c r="C691" s="90" t="s">
        <v>203</v>
      </c>
      <c r="D691" s="78">
        <f t="shared" ref="D691:H691" si="108">D692+D694+D696+D697</f>
        <v>1299282.3500000001</v>
      </c>
      <c r="E691" s="78">
        <f t="shared" si="108"/>
        <v>1299282.3999999999</v>
      </c>
      <c r="F691" s="78">
        <f t="shared" si="108"/>
        <v>1299282.3999999999</v>
      </c>
      <c r="G691" s="78">
        <f t="shared" si="108"/>
        <v>1257108.8</v>
      </c>
      <c r="H691" s="78">
        <f t="shared" si="108"/>
        <v>1218231.1600000001</v>
      </c>
      <c r="I691" s="76">
        <f t="shared" ref="I691:K771" si="109">H691/D691*100</f>
        <v>93.76184937785078</v>
      </c>
      <c r="J691" s="78">
        <f t="shared" si="88"/>
        <v>96.754085178095238</v>
      </c>
      <c r="K691" s="76">
        <f>G691/F691*100</f>
        <v>96.754085178095238</v>
      </c>
    </row>
    <row r="692" spans="1:11" ht="30" x14ac:dyDescent="0.25">
      <c r="A692" s="245"/>
      <c r="B692" s="242"/>
      <c r="C692" s="90" t="s">
        <v>76</v>
      </c>
      <c r="D692" s="78">
        <f t="shared" ref="D692:H697" si="110">D699+D706+D713+D720</f>
        <v>457606.6</v>
      </c>
      <c r="E692" s="78">
        <f t="shared" si="110"/>
        <v>457606.6</v>
      </c>
      <c r="F692" s="78">
        <f t="shared" si="110"/>
        <v>457606.6</v>
      </c>
      <c r="G692" s="78">
        <f t="shared" si="110"/>
        <v>454394.20000000007</v>
      </c>
      <c r="H692" s="78">
        <f t="shared" si="110"/>
        <v>453616.56000000006</v>
      </c>
      <c r="I692" s="76">
        <f t="shared" si="109"/>
        <v>99.128063275311177</v>
      </c>
      <c r="J692" s="78">
        <f t="shared" si="88"/>
        <v>99.29799963549479</v>
      </c>
      <c r="K692" s="82">
        <f>G692/F692*100</f>
        <v>99.29799963549479</v>
      </c>
    </row>
    <row r="693" spans="1:11" ht="75" x14ac:dyDescent="0.25">
      <c r="A693" s="245"/>
      <c r="B693" s="242"/>
      <c r="C693" s="79" t="s">
        <v>204</v>
      </c>
      <c r="D693" s="78">
        <f>D700+D707</f>
        <v>313006.19999999995</v>
      </c>
      <c r="E693" s="78">
        <f t="shared" ref="E693:H693" si="111">E700+E707</f>
        <v>313006.19999999995</v>
      </c>
      <c r="F693" s="78">
        <f t="shared" si="111"/>
        <v>313006.19999999995</v>
      </c>
      <c r="G693" s="78">
        <f t="shared" si="111"/>
        <v>309808.60000000003</v>
      </c>
      <c r="H693" s="78">
        <f t="shared" si="111"/>
        <v>309031</v>
      </c>
      <c r="I693" s="76">
        <f t="shared" si="109"/>
        <v>98.729993207802295</v>
      </c>
      <c r="J693" s="78">
        <f t="shared" si="88"/>
        <v>98.978422791625249</v>
      </c>
      <c r="K693" s="82">
        <f>G693/F693*100</f>
        <v>98.978422791625249</v>
      </c>
    </row>
    <row r="694" spans="1:11" ht="45" x14ac:dyDescent="0.25">
      <c r="A694" s="245"/>
      <c r="B694" s="242"/>
      <c r="C694" s="90" t="s">
        <v>92</v>
      </c>
      <c r="D694" s="78">
        <f t="shared" si="110"/>
        <v>841675.75000000012</v>
      </c>
      <c r="E694" s="78">
        <f t="shared" si="110"/>
        <v>841675.8</v>
      </c>
      <c r="F694" s="78">
        <f t="shared" si="110"/>
        <v>841675.8</v>
      </c>
      <c r="G694" s="78">
        <f t="shared" si="110"/>
        <v>802714.6</v>
      </c>
      <c r="H694" s="78">
        <f t="shared" si="110"/>
        <v>764614.6</v>
      </c>
      <c r="I694" s="76">
        <f t="shared" si="109"/>
        <v>90.844318610818945</v>
      </c>
      <c r="J694" s="78">
        <f t="shared" si="88"/>
        <v>95.370996766213295</v>
      </c>
      <c r="K694" s="82">
        <f>G694/F694*100</f>
        <v>95.370996766213295</v>
      </c>
    </row>
    <row r="695" spans="1:11" ht="75" x14ac:dyDescent="0.25">
      <c r="A695" s="245"/>
      <c r="B695" s="242"/>
      <c r="C695" s="79" t="s">
        <v>205</v>
      </c>
      <c r="D695" s="78">
        <f>D702+D709</f>
        <v>841675.75000000012</v>
      </c>
      <c r="E695" s="78">
        <f t="shared" si="110"/>
        <v>841675.8</v>
      </c>
      <c r="F695" s="78">
        <f t="shared" si="110"/>
        <v>841675.8</v>
      </c>
      <c r="G695" s="78">
        <f t="shared" si="110"/>
        <v>802714.6</v>
      </c>
      <c r="H695" s="78">
        <f t="shared" si="110"/>
        <v>764614.6</v>
      </c>
      <c r="I695" s="76">
        <f t="shared" si="109"/>
        <v>90.844318610818945</v>
      </c>
      <c r="J695" s="78">
        <f t="shared" si="88"/>
        <v>95.370996766213295</v>
      </c>
      <c r="K695" s="82">
        <f>G695/F695*100</f>
        <v>95.370996766213295</v>
      </c>
    </row>
    <row r="696" spans="1:11" ht="45" x14ac:dyDescent="0.25">
      <c r="A696" s="245"/>
      <c r="B696" s="242"/>
      <c r="C696" s="90" t="s">
        <v>78</v>
      </c>
      <c r="D696" s="78">
        <f t="shared" si="110"/>
        <v>0</v>
      </c>
      <c r="E696" s="78">
        <f t="shared" si="110"/>
        <v>0</v>
      </c>
      <c r="F696" s="78">
        <f t="shared" si="110"/>
        <v>0</v>
      </c>
      <c r="G696" s="78">
        <f t="shared" si="110"/>
        <v>0</v>
      </c>
      <c r="H696" s="78">
        <f t="shared" si="110"/>
        <v>0</v>
      </c>
      <c r="I696" s="76">
        <v>0</v>
      </c>
      <c r="J696" s="78">
        <v>0</v>
      </c>
      <c r="K696" s="82">
        <v>0</v>
      </c>
    </row>
    <row r="697" spans="1:11" ht="45" x14ac:dyDescent="0.25">
      <c r="A697" s="245"/>
      <c r="B697" s="243"/>
      <c r="C697" s="90" t="s">
        <v>79</v>
      </c>
      <c r="D697" s="78">
        <f t="shared" si="110"/>
        <v>0</v>
      </c>
      <c r="E697" s="78">
        <f t="shared" si="110"/>
        <v>0</v>
      </c>
      <c r="F697" s="78">
        <f t="shared" si="110"/>
        <v>0</v>
      </c>
      <c r="G697" s="78">
        <f t="shared" si="110"/>
        <v>0</v>
      </c>
      <c r="H697" s="78">
        <f t="shared" si="110"/>
        <v>0</v>
      </c>
      <c r="I697" s="76">
        <v>0</v>
      </c>
      <c r="J697" s="78">
        <v>0</v>
      </c>
      <c r="K697" s="78">
        <v>0</v>
      </c>
    </row>
    <row r="698" spans="1:11" ht="15" customHeight="1" x14ac:dyDescent="0.25">
      <c r="A698" s="245"/>
      <c r="B698" s="180" t="s">
        <v>226</v>
      </c>
      <c r="C698" s="77" t="s">
        <v>203</v>
      </c>
      <c r="D698" s="78">
        <f>D699+D701+D703+D704</f>
        <v>218635.05</v>
      </c>
      <c r="E698" s="78">
        <f>E699+E701+E703+E704</f>
        <v>218635.1</v>
      </c>
      <c r="F698" s="78">
        <f>F699+F701+F703+F704</f>
        <v>218635.1</v>
      </c>
      <c r="G698" s="78">
        <f>G699+G701+G703+G704</f>
        <v>218547.90000000002</v>
      </c>
      <c r="H698" s="78">
        <f>H699+H701+H703+H704</f>
        <v>218547.86</v>
      </c>
      <c r="I698" s="76">
        <f t="shared" si="109"/>
        <v>99.960120758313906</v>
      </c>
      <c r="J698" s="78">
        <f t="shared" si="88"/>
        <v>99.960116193602957</v>
      </c>
      <c r="K698" s="76">
        <f>G698/F698*100</f>
        <v>99.960116193602957</v>
      </c>
    </row>
    <row r="699" spans="1:11" ht="30" x14ac:dyDescent="0.25">
      <c r="A699" s="245"/>
      <c r="B699" s="181"/>
      <c r="C699" s="77" t="s">
        <v>76</v>
      </c>
      <c r="D699" s="78">
        <f>D741+D755+D790+D776</f>
        <v>158125</v>
      </c>
      <c r="E699" s="78">
        <f>E741+E755+E790+E776</f>
        <v>158125</v>
      </c>
      <c r="F699" s="78">
        <f>F741+F755+F790+F776</f>
        <v>158125</v>
      </c>
      <c r="G699" s="78">
        <f>G741+G755+G790+G776</f>
        <v>158108.70000000001</v>
      </c>
      <c r="H699" s="78">
        <f>H741+H755+H790+H776</f>
        <v>158108.66</v>
      </c>
      <c r="I699" s="76">
        <f t="shared" si="109"/>
        <v>99.989666403162062</v>
      </c>
      <c r="J699" s="78">
        <f t="shared" si="88"/>
        <v>99.989691699604748</v>
      </c>
      <c r="K699" s="82">
        <f>G699/F699*100</f>
        <v>99.989691699604748</v>
      </c>
    </row>
    <row r="700" spans="1:11" ht="75" x14ac:dyDescent="0.25">
      <c r="A700" s="245"/>
      <c r="B700" s="181"/>
      <c r="C700" s="79" t="s">
        <v>204</v>
      </c>
      <c r="D700" s="78">
        <f>D791</f>
        <v>13524.6</v>
      </c>
      <c r="E700" s="78">
        <f t="shared" ref="E700:H700" si="112">E791</f>
        <v>13524.6</v>
      </c>
      <c r="F700" s="78">
        <f t="shared" si="112"/>
        <v>13524.6</v>
      </c>
      <c r="G700" s="78">
        <f t="shared" si="112"/>
        <v>13523.1</v>
      </c>
      <c r="H700" s="78">
        <f t="shared" si="112"/>
        <v>13523.1</v>
      </c>
      <c r="I700" s="76">
        <f t="shared" si="109"/>
        <v>99.988909098975199</v>
      </c>
      <c r="J700" s="78">
        <f t="shared" si="88"/>
        <v>99.988909098975199</v>
      </c>
      <c r="K700" s="82">
        <f t="shared" ref="K700:K701" si="113">G700/F700*100</f>
        <v>99.988909098975199</v>
      </c>
    </row>
    <row r="701" spans="1:11" ht="45" x14ac:dyDescent="0.25">
      <c r="A701" s="245"/>
      <c r="B701" s="181"/>
      <c r="C701" s="77" t="s">
        <v>92</v>
      </c>
      <c r="D701" s="78">
        <f>D743+D792+D757</f>
        <v>60510.049999999996</v>
      </c>
      <c r="E701" s="78">
        <f>E743+E792+E757</f>
        <v>60510.1</v>
      </c>
      <c r="F701" s="78">
        <f>F743+F792+F757</f>
        <v>60510.1</v>
      </c>
      <c r="G701" s="78">
        <f>G743+G792+G757</f>
        <v>60439.199999999997</v>
      </c>
      <c r="H701" s="78">
        <f>H743+H792+H757</f>
        <v>60439.199999999997</v>
      </c>
      <c r="I701" s="76">
        <f t="shared" si="109"/>
        <v>99.882912012136828</v>
      </c>
      <c r="J701" s="78">
        <f t="shared" si="88"/>
        <v>99.882829478054063</v>
      </c>
      <c r="K701" s="82">
        <f t="shared" si="113"/>
        <v>99.882829478054063</v>
      </c>
    </row>
    <row r="702" spans="1:11" ht="75" x14ac:dyDescent="0.25">
      <c r="A702" s="245"/>
      <c r="B702" s="181"/>
      <c r="C702" s="79" t="s">
        <v>205</v>
      </c>
      <c r="D702" s="78">
        <f>D701</f>
        <v>60510.049999999996</v>
      </c>
      <c r="E702" s="78">
        <f t="shared" ref="E702:H702" si="114">E701</f>
        <v>60510.1</v>
      </c>
      <c r="F702" s="78">
        <f t="shared" si="114"/>
        <v>60510.1</v>
      </c>
      <c r="G702" s="78">
        <f t="shared" si="114"/>
        <v>60439.199999999997</v>
      </c>
      <c r="H702" s="78">
        <f t="shared" si="114"/>
        <v>60439.199999999997</v>
      </c>
      <c r="I702" s="76">
        <f t="shared" si="109"/>
        <v>99.882912012136828</v>
      </c>
      <c r="J702" s="76">
        <f t="shared" si="109"/>
        <v>0.16506816549986997</v>
      </c>
      <c r="K702" s="76">
        <f t="shared" si="109"/>
        <v>2.7279440209133677E-4</v>
      </c>
    </row>
    <row r="703" spans="1:11" ht="45" x14ac:dyDescent="0.25">
      <c r="A703" s="245"/>
      <c r="B703" s="181"/>
      <c r="C703" s="77" t="s">
        <v>78</v>
      </c>
      <c r="D703" s="78">
        <f>D745+D794+D773</f>
        <v>0</v>
      </c>
      <c r="E703" s="78">
        <v>0</v>
      </c>
      <c r="F703" s="82">
        <v>0</v>
      </c>
      <c r="G703" s="82">
        <v>0</v>
      </c>
      <c r="H703" s="82">
        <v>0</v>
      </c>
      <c r="I703" s="76">
        <v>0</v>
      </c>
      <c r="J703" s="78">
        <v>0</v>
      </c>
      <c r="K703" s="82">
        <v>0</v>
      </c>
    </row>
    <row r="704" spans="1:11" ht="45" x14ac:dyDescent="0.25">
      <c r="A704" s="245"/>
      <c r="B704" s="182"/>
      <c r="C704" s="77" t="s">
        <v>79</v>
      </c>
      <c r="D704" s="78">
        <f>D746+D795+D774</f>
        <v>0</v>
      </c>
      <c r="E704" s="78">
        <v>0</v>
      </c>
      <c r="F704" s="82">
        <v>0</v>
      </c>
      <c r="G704" s="82">
        <v>0</v>
      </c>
      <c r="H704" s="82">
        <v>0</v>
      </c>
      <c r="I704" s="76">
        <v>0</v>
      </c>
      <c r="J704" s="78">
        <v>0</v>
      </c>
      <c r="K704" s="82">
        <v>0</v>
      </c>
    </row>
    <row r="705" spans="1:11" ht="15" customHeight="1" x14ac:dyDescent="0.25">
      <c r="A705" s="245"/>
      <c r="B705" s="180" t="s">
        <v>208</v>
      </c>
      <c r="C705" s="77" t="s">
        <v>203</v>
      </c>
      <c r="D705" s="78">
        <f>D706+D708+D710+D711</f>
        <v>1080647.3</v>
      </c>
      <c r="E705" s="78">
        <f>E706+E708+E710+E711</f>
        <v>1080647.3</v>
      </c>
      <c r="F705" s="78">
        <f>F706+F708+F710+F711</f>
        <v>1080647.3</v>
      </c>
      <c r="G705" s="78">
        <f>G706+G708+G710+G711</f>
        <v>1038560.9000000001</v>
      </c>
      <c r="H705" s="78">
        <f>H706+H708+H710+H711</f>
        <v>999683.3</v>
      </c>
      <c r="I705" s="76">
        <f t="shared" si="109"/>
        <v>92.507823783023383</v>
      </c>
      <c r="J705" s="78">
        <f t="shared" si="88"/>
        <v>96.105445319670906</v>
      </c>
      <c r="K705" s="76">
        <f>G705/F705*100</f>
        <v>96.105445319670906</v>
      </c>
    </row>
    <row r="706" spans="1:11" ht="30" x14ac:dyDescent="0.25">
      <c r="A706" s="245"/>
      <c r="B706" s="181"/>
      <c r="C706" s="77" t="s">
        <v>76</v>
      </c>
      <c r="D706" s="78">
        <f>D797+D762+D727</f>
        <v>299481.59999999998</v>
      </c>
      <c r="E706" s="78">
        <f>E797+E762+E727</f>
        <v>299481.59999999998</v>
      </c>
      <c r="F706" s="78">
        <f>F797+F762+F727</f>
        <v>299481.59999999998</v>
      </c>
      <c r="G706" s="78">
        <f>G797+G762+G727</f>
        <v>296285.50000000006</v>
      </c>
      <c r="H706" s="78">
        <f>H797+H762+H727</f>
        <v>295507.90000000002</v>
      </c>
      <c r="I706" s="76">
        <f t="shared" si="109"/>
        <v>98.673140520152174</v>
      </c>
      <c r="J706" s="78">
        <f t="shared" si="88"/>
        <v>98.932789193058966</v>
      </c>
      <c r="K706" s="82">
        <f>G706/F706*100</f>
        <v>98.932789193058966</v>
      </c>
    </row>
    <row r="707" spans="1:11" ht="75" x14ac:dyDescent="0.25">
      <c r="A707" s="245"/>
      <c r="B707" s="181"/>
      <c r="C707" s="79" t="s">
        <v>204</v>
      </c>
      <c r="D707" s="78">
        <f>D706</f>
        <v>299481.59999999998</v>
      </c>
      <c r="E707" s="78">
        <f>E706</f>
        <v>299481.59999999998</v>
      </c>
      <c r="F707" s="78">
        <f t="shared" ref="F707:H707" si="115">F706</f>
        <v>299481.59999999998</v>
      </c>
      <c r="G707" s="78">
        <f t="shared" si="115"/>
        <v>296285.50000000006</v>
      </c>
      <c r="H707" s="78">
        <f t="shared" si="115"/>
        <v>295507.90000000002</v>
      </c>
      <c r="I707" s="76">
        <f t="shared" si="109"/>
        <v>98.673140520152174</v>
      </c>
      <c r="J707" s="78">
        <f t="shared" si="88"/>
        <v>98.932789193058966</v>
      </c>
      <c r="K707" s="78">
        <f t="shared" si="88"/>
        <v>98.673140520152174</v>
      </c>
    </row>
    <row r="708" spans="1:11" ht="45" x14ac:dyDescent="0.25">
      <c r="A708" s="245"/>
      <c r="B708" s="181"/>
      <c r="C708" s="77" t="s">
        <v>92</v>
      </c>
      <c r="D708" s="78">
        <f>D799+D764</f>
        <v>781165.70000000007</v>
      </c>
      <c r="E708" s="78">
        <f t="shared" ref="E708:H708" si="116">E799+E764</f>
        <v>781165.70000000007</v>
      </c>
      <c r="F708" s="78">
        <f t="shared" si="116"/>
        <v>781165.70000000007</v>
      </c>
      <c r="G708" s="78">
        <f t="shared" si="116"/>
        <v>742275.4</v>
      </c>
      <c r="H708" s="78">
        <f t="shared" si="116"/>
        <v>704175.4</v>
      </c>
      <c r="I708" s="76">
        <f t="shared" si="109"/>
        <v>90.144178117395583</v>
      </c>
      <c r="J708" s="78">
        <f t="shared" si="88"/>
        <v>95.021504400410819</v>
      </c>
      <c r="K708" s="82">
        <f>G708/F708*100</f>
        <v>95.021504400410819</v>
      </c>
    </row>
    <row r="709" spans="1:11" ht="75" x14ac:dyDescent="0.25">
      <c r="A709" s="245"/>
      <c r="B709" s="181"/>
      <c r="C709" s="79" t="s">
        <v>205</v>
      </c>
      <c r="D709" s="78">
        <f>D708</f>
        <v>781165.70000000007</v>
      </c>
      <c r="E709" s="78">
        <f>E708</f>
        <v>781165.70000000007</v>
      </c>
      <c r="F709" s="78">
        <f>F708</f>
        <v>781165.70000000007</v>
      </c>
      <c r="G709" s="78">
        <f>G708</f>
        <v>742275.4</v>
      </c>
      <c r="H709" s="78">
        <f>H708</f>
        <v>704175.4</v>
      </c>
      <c r="I709" s="76">
        <f t="shared" si="109"/>
        <v>90.144178117395583</v>
      </c>
      <c r="J709" s="78">
        <f t="shared" si="88"/>
        <v>95.021504400410819</v>
      </c>
      <c r="K709" s="82">
        <v>0</v>
      </c>
    </row>
    <row r="710" spans="1:11" ht="45" x14ac:dyDescent="0.25">
      <c r="A710" s="245"/>
      <c r="B710" s="181"/>
      <c r="C710" s="77" t="s">
        <v>78</v>
      </c>
      <c r="D710" s="78">
        <f t="shared" ref="D710:D711" si="117">D801</f>
        <v>0</v>
      </c>
      <c r="E710" s="78">
        <v>0</v>
      </c>
      <c r="F710" s="82">
        <v>0</v>
      </c>
      <c r="G710" s="82">
        <v>0</v>
      </c>
      <c r="H710" s="82">
        <v>0</v>
      </c>
      <c r="I710" s="76">
        <v>0</v>
      </c>
      <c r="J710" s="78">
        <v>0</v>
      </c>
      <c r="K710" s="82">
        <v>0</v>
      </c>
    </row>
    <row r="711" spans="1:11" ht="45" x14ac:dyDescent="0.25">
      <c r="A711" s="245"/>
      <c r="B711" s="182"/>
      <c r="C711" s="77" t="s">
        <v>79</v>
      </c>
      <c r="D711" s="78">
        <f t="shared" si="117"/>
        <v>0</v>
      </c>
      <c r="E711" s="78">
        <v>0</v>
      </c>
      <c r="F711" s="82">
        <v>0</v>
      </c>
      <c r="G711" s="82">
        <v>0</v>
      </c>
      <c r="H711" s="82">
        <v>0</v>
      </c>
      <c r="I711" s="76">
        <v>0</v>
      </c>
      <c r="J711" s="78">
        <v>0</v>
      </c>
      <c r="K711" s="82">
        <v>0</v>
      </c>
    </row>
    <row r="712" spans="1:11" ht="15" customHeight="1" x14ac:dyDescent="0.25">
      <c r="A712" s="245"/>
      <c r="B712" s="241" t="s">
        <v>301</v>
      </c>
      <c r="C712" s="77" t="s">
        <v>203</v>
      </c>
      <c r="D712" s="78">
        <f>D713+D715+D717+D718</f>
        <v>0</v>
      </c>
      <c r="E712" s="78">
        <f>E713+E715+E717+E718</f>
        <v>0</v>
      </c>
      <c r="F712" s="78">
        <f>F713+F715+F717+F718</f>
        <v>0</v>
      </c>
      <c r="G712" s="78">
        <f>G713+G715+G717+G718</f>
        <v>0</v>
      </c>
      <c r="H712" s="78">
        <f>H713+H715+H717+H718</f>
        <v>0</v>
      </c>
      <c r="I712" s="76">
        <v>0</v>
      </c>
      <c r="J712" s="78">
        <v>0</v>
      </c>
      <c r="K712" s="76">
        <v>0</v>
      </c>
    </row>
    <row r="713" spans="1:11" ht="30" x14ac:dyDescent="0.25">
      <c r="A713" s="245"/>
      <c r="B713" s="242"/>
      <c r="C713" s="77" t="s">
        <v>76</v>
      </c>
      <c r="D713" s="78">
        <v>0</v>
      </c>
      <c r="E713" s="78">
        <v>0</v>
      </c>
      <c r="F713" s="82">
        <v>0</v>
      </c>
      <c r="G713" s="82">
        <v>0</v>
      </c>
      <c r="H713" s="82">
        <v>0</v>
      </c>
      <c r="I713" s="76">
        <v>0</v>
      </c>
      <c r="J713" s="78">
        <v>0</v>
      </c>
      <c r="K713" s="82">
        <v>0</v>
      </c>
    </row>
    <row r="714" spans="1:11" ht="75" x14ac:dyDescent="0.25">
      <c r="A714" s="245"/>
      <c r="B714" s="242"/>
      <c r="C714" s="79" t="s">
        <v>204</v>
      </c>
      <c r="D714" s="78">
        <v>0</v>
      </c>
      <c r="E714" s="78">
        <v>0</v>
      </c>
      <c r="F714" s="82">
        <v>0</v>
      </c>
      <c r="G714" s="82">
        <v>0</v>
      </c>
      <c r="H714" s="82">
        <v>0</v>
      </c>
      <c r="I714" s="76">
        <v>0</v>
      </c>
      <c r="J714" s="78">
        <v>0</v>
      </c>
      <c r="K714" s="76">
        <v>0</v>
      </c>
    </row>
    <row r="715" spans="1:11" ht="45" x14ac:dyDescent="0.25">
      <c r="A715" s="245"/>
      <c r="B715" s="242"/>
      <c r="C715" s="77" t="s">
        <v>92</v>
      </c>
      <c r="D715" s="78">
        <v>0</v>
      </c>
      <c r="E715" s="78">
        <v>0</v>
      </c>
      <c r="F715" s="78">
        <v>0</v>
      </c>
      <c r="G715" s="78">
        <v>0</v>
      </c>
      <c r="H715" s="78">
        <v>0</v>
      </c>
      <c r="I715" s="76">
        <v>0</v>
      </c>
      <c r="J715" s="78">
        <v>0</v>
      </c>
      <c r="K715" s="78">
        <v>0</v>
      </c>
    </row>
    <row r="716" spans="1:11" ht="75" x14ac:dyDescent="0.25">
      <c r="A716" s="245"/>
      <c r="B716" s="242"/>
      <c r="C716" s="79" t="s">
        <v>205</v>
      </c>
      <c r="D716" s="78">
        <v>0</v>
      </c>
      <c r="E716" s="78">
        <v>0</v>
      </c>
      <c r="F716" s="78">
        <v>0</v>
      </c>
      <c r="G716" s="78">
        <v>0</v>
      </c>
      <c r="H716" s="78">
        <v>0</v>
      </c>
      <c r="I716" s="76">
        <v>0</v>
      </c>
      <c r="J716" s="78">
        <v>0</v>
      </c>
      <c r="K716" s="78">
        <v>0</v>
      </c>
    </row>
    <row r="717" spans="1:11" ht="45" x14ac:dyDescent="0.25">
      <c r="A717" s="245"/>
      <c r="B717" s="242"/>
      <c r="C717" s="77" t="s">
        <v>78</v>
      </c>
      <c r="D717" s="78">
        <f>D808</f>
        <v>0</v>
      </c>
      <c r="E717" s="78">
        <f t="shared" ref="E717:H717" si="118">E808</f>
        <v>0</v>
      </c>
      <c r="F717" s="78">
        <f t="shared" si="118"/>
        <v>0</v>
      </c>
      <c r="G717" s="78">
        <f t="shared" si="118"/>
        <v>0</v>
      </c>
      <c r="H717" s="78">
        <f t="shared" si="118"/>
        <v>0</v>
      </c>
      <c r="I717" s="76">
        <v>0</v>
      </c>
      <c r="J717" s="78">
        <v>0</v>
      </c>
      <c r="K717" s="78">
        <v>0</v>
      </c>
    </row>
    <row r="718" spans="1:11" ht="45" x14ac:dyDescent="0.25">
      <c r="A718" s="245"/>
      <c r="B718" s="243"/>
      <c r="C718" s="77" t="s">
        <v>79</v>
      </c>
      <c r="D718" s="78">
        <v>0</v>
      </c>
      <c r="E718" s="78">
        <v>0</v>
      </c>
      <c r="F718" s="78">
        <v>0</v>
      </c>
      <c r="G718" s="78">
        <v>0</v>
      </c>
      <c r="H718" s="78">
        <v>0</v>
      </c>
      <c r="I718" s="76">
        <v>0</v>
      </c>
      <c r="J718" s="78">
        <v>0</v>
      </c>
      <c r="K718" s="82">
        <v>0</v>
      </c>
    </row>
    <row r="719" spans="1:11" ht="15" customHeight="1" x14ac:dyDescent="0.25">
      <c r="A719" s="245"/>
      <c r="B719" s="241" t="s">
        <v>210</v>
      </c>
      <c r="C719" s="77" t="s">
        <v>203</v>
      </c>
      <c r="D719" s="78">
        <f>D720+D722+D724+D725</f>
        <v>0</v>
      </c>
      <c r="E719" s="78">
        <f>E720+E722+E724+E725</f>
        <v>0</v>
      </c>
      <c r="F719" s="78">
        <f>F720+F722+F724+F725</f>
        <v>0</v>
      </c>
      <c r="G719" s="78">
        <f>G720+G722+G724+G725</f>
        <v>0</v>
      </c>
      <c r="H719" s="78">
        <f>H720+H722+H724+H725</f>
        <v>0</v>
      </c>
      <c r="I719" s="76">
        <v>0</v>
      </c>
      <c r="J719" s="78">
        <v>0</v>
      </c>
      <c r="K719" s="76">
        <v>0</v>
      </c>
    </row>
    <row r="720" spans="1:11" ht="30" x14ac:dyDescent="0.25">
      <c r="A720" s="245"/>
      <c r="B720" s="242"/>
      <c r="C720" s="77" t="s">
        <v>76</v>
      </c>
      <c r="D720" s="78">
        <v>0</v>
      </c>
      <c r="E720" s="78">
        <v>0</v>
      </c>
      <c r="F720" s="82">
        <v>0</v>
      </c>
      <c r="G720" s="82">
        <v>0</v>
      </c>
      <c r="H720" s="82">
        <v>0</v>
      </c>
      <c r="I720" s="76">
        <v>0</v>
      </c>
      <c r="J720" s="78">
        <v>0</v>
      </c>
      <c r="K720" s="82">
        <v>0</v>
      </c>
    </row>
    <row r="721" spans="1:11" ht="75" x14ac:dyDescent="0.25">
      <c r="A721" s="245"/>
      <c r="B721" s="242"/>
      <c r="C721" s="79" t="s">
        <v>204</v>
      </c>
      <c r="D721" s="78">
        <v>0</v>
      </c>
      <c r="E721" s="78">
        <v>0</v>
      </c>
      <c r="F721" s="82">
        <v>0</v>
      </c>
      <c r="G721" s="82">
        <v>0</v>
      </c>
      <c r="H721" s="82">
        <v>0</v>
      </c>
      <c r="I721" s="76">
        <v>0</v>
      </c>
      <c r="J721" s="78">
        <v>0</v>
      </c>
      <c r="K721" s="76">
        <v>0</v>
      </c>
    </row>
    <row r="722" spans="1:11" ht="45" x14ac:dyDescent="0.25">
      <c r="A722" s="245"/>
      <c r="B722" s="242"/>
      <c r="C722" s="77" t="s">
        <v>92</v>
      </c>
      <c r="D722" s="78">
        <v>0</v>
      </c>
      <c r="E722" s="78">
        <v>0</v>
      </c>
      <c r="F722" s="78">
        <v>0</v>
      </c>
      <c r="G722" s="78">
        <v>0</v>
      </c>
      <c r="H722" s="78">
        <v>0</v>
      </c>
      <c r="I722" s="76">
        <v>0</v>
      </c>
      <c r="J722" s="78">
        <v>0</v>
      </c>
      <c r="K722" s="78">
        <v>0</v>
      </c>
    </row>
    <row r="723" spans="1:11" ht="75" x14ac:dyDescent="0.25">
      <c r="A723" s="245"/>
      <c r="B723" s="242"/>
      <c r="C723" s="79" t="s">
        <v>205</v>
      </c>
      <c r="D723" s="78">
        <v>0</v>
      </c>
      <c r="E723" s="78">
        <v>0</v>
      </c>
      <c r="F723" s="78">
        <v>0</v>
      </c>
      <c r="G723" s="78">
        <v>0</v>
      </c>
      <c r="H723" s="78">
        <v>0</v>
      </c>
      <c r="I723" s="76">
        <v>0</v>
      </c>
      <c r="J723" s="78">
        <v>0</v>
      </c>
      <c r="K723" s="78">
        <v>0</v>
      </c>
    </row>
    <row r="724" spans="1:11" ht="45" x14ac:dyDescent="0.25">
      <c r="A724" s="245"/>
      <c r="B724" s="242"/>
      <c r="C724" s="77" t="s">
        <v>78</v>
      </c>
      <c r="D724" s="78">
        <v>0</v>
      </c>
      <c r="E724" s="78">
        <v>0</v>
      </c>
      <c r="F724" s="78">
        <v>0</v>
      </c>
      <c r="G724" s="78">
        <v>0</v>
      </c>
      <c r="H724" s="78">
        <v>0</v>
      </c>
      <c r="I724" s="76">
        <v>0</v>
      </c>
      <c r="J724" s="78">
        <v>0</v>
      </c>
      <c r="K724" s="78">
        <v>0</v>
      </c>
    </row>
    <row r="725" spans="1:11" ht="45" x14ac:dyDescent="0.25">
      <c r="A725" s="246"/>
      <c r="B725" s="243"/>
      <c r="C725" s="77" t="s">
        <v>79</v>
      </c>
      <c r="D725" s="78">
        <f>D760</f>
        <v>0</v>
      </c>
      <c r="E725" s="78">
        <f t="shared" ref="E725:H725" si="119">E760</f>
        <v>0</v>
      </c>
      <c r="F725" s="78">
        <f t="shared" si="119"/>
        <v>0</v>
      </c>
      <c r="G725" s="78">
        <f t="shared" si="119"/>
        <v>0</v>
      </c>
      <c r="H725" s="78">
        <f t="shared" si="119"/>
        <v>0</v>
      </c>
      <c r="I725" s="76">
        <v>0</v>
      </c>
      <c r="J725" s="78">
        <v>0</v>
      </c>
      <c r="K725" s="82">
        <v>0</v>
      </c>
    </row>
    <row r="726" spans="1:11" ht="15" customHeight="1" x14ac:dyDescent="0.25">
      <c r="A726" s="244" t="s">
        <v>302</v>
      </c>
      <c r="B726" s="180" t="s">
        <v>208</v>
      </c>
      <c r="C726" s="77" t="s">
        <v>203</v>
      </c>
      <c r="D726" s="78">
        <f>D727+D729+D731+D732</f>
        <v>1065.5999999999999</v>
      </c>
      <c r="E726" s="78">
        <f>E727+E729+E731+E732</f>
        <v>1065.5999999999999</v>
      </c>
      <c r="F726" s="78">
        <f>F727+F729+F731+F732</f>
        <v>1065.5999999999999</v>
      </c>
      <c r="G726" s="78">
        <f>G727+G729+G731+G732</f>
        <v>905.7</v>
      </c>
      <c r="H726" s="78">
        <f>H727+H729+H731+H732</f>
        <v>905.7</v>
      </c>
      <c r="I726" s="76">
        <f t="shared" ref="I726:I727" si="120">H726/D726*100</f>
        <v>84.99436936936938</v>
      </c>
      <c r="J726" s="78">
        <f t="shared" ref="J726:J727" si="121">G726/E726*100</f>
        <v>84.99436936936938</v>
      </c>
      <c r="K726" s="76">
        <f>G726/F726*100</f>
        <v>84.99436936936938</v>
      </c>
    </row>
    <row r="727" spans="1:11" ht="30" x14ac:dyDescent="0.25">
      <c r="A727" s="245"/>
      <c r="B727" s="181"/>
      <c r="C727" s="77" t="s">
        <v>76</v>
      </c>
      <c r="D727" s="78">
        <f>D734</f>
        <v>1065.5999999999999</v>
      </c>
      <c r="E727" s="78">
        <f>E734</f>
        <v>1065.5999999999999</v>
      </c>
      <c r="F727" s="78">
        <f t="shared" ref="F727:H727" si="122">F734</f>
        <v>1065.5999999999999</v>
      </c>
      <c r="G727" s="78">
        <f t="shared" si="122"/>
        <v>905.7</v>
      </c>
      <c r="H727" s="78">
        <f t="shared" si="122"/>
        <v>905.7</v>
      </c>
      <c r="I727" s="76">
        <f t="shared" si="120"/>
        <v>84.99436936936938</v>
      </c>
      <c r="J727" s="78">
        <f t="shared" si="121"/>
        <v>84.99436936936938</v>
      </c>
      <c r="K727" s="82">
        <f>G727/F727*100</f>
        <v>84.99436936936938</v>
      </c>
    </row>
    <row r="728" spans="1:11" ht="75" x14ac:dyDescent="0.25">
      <c r="A728" s="245"/>
      <c r="B728" s="181"/>
      <c r="C728" s="79" t="s">
        <v>204</v>
      </c>
      <c r="D728" s="78">
        <v>0</v>
      </c>
      <c r="E728" s="78">
        <v>0</v>
      </c>
      <c r="F728" s="82">
        <v>0</v>
      </c>
      <c r="G728" s="82">
        <v>0</v>
      </c>
      <c r="H728" s="82">
        <v>0</v>
      </c>
      <c r="I728" s="76">
        <v>0</v>
      </c>
      <c r="J728" s="78">
        <v>0</v>
      </c>
      <c r="K728" s="82">
        <v>0</v>
      </c>
    </row>
    <row r="729" spans="1:11" ht="45" x14ac:dyDescent="0.25">
      <c r="A729" s="245"/>
      <c r="B729" s="181"/>
      <c r="C729" s="77" t="s">
        <v>92</v>
      </c>
      <c r="D729" s="78">
        <v>0</v>
      </c>
      <c r="E729" s="78">
        <v>0</v>
      </c>
      <c r="F729" s="82">
        <v>0</v>
      </c>
      <c r="G729" s="82">
        <v>0</v>
      </c>
      <c r="H729" s="82">
        <v>0</v>
      </c>
      <c r="I729" s="76">
        <v>0</v>
      </c>
      <c r="J729" s="78">
        <v>0</v>
      </c>
      <c r="K729" s="82">
        <v>0</v>
      </c>
    </row>
    <row r="730" spans="1:11" ht="75" x14ac:dyDescent="0.25">
      <c r="A730" s="245"/>
      <c r="B730" s="181"/>
      <c r="C730" s="79" t="s">
        <v>205</v>
      </c>
      <c r="D730" s="78">
        <v>0</v>
      </c>
      <c r="E730" s="78">
        <v>0</v>
      </c>
      <c r="F730" s="78">
        <v>0</v>
      </c>
      <c r="G730" s="78">
        <v>0</v>
      </c>
      <c r="H730" s="78">
        <v>0</v>
      </c>
      <c r="I730" s="76">
        <v>0</v>
      </c>
      <c r="J730" s="78">
        <v>0</v>
      </c>
      <c r="K730" s="78">
        <v>0</v>
      </c>
    </row>
    <row r="731" spans="1:11" ht="45" x14ac:dyDescent="0.25">
      <c r="A731" s="245"/>
      <c r="B731" s="181"/>
      <c r="C731" s="77" t="s">
        <v>78</v>
      </c>
      <c r="D731" s="78">
        <v>0</v>
      </c>
      <c r="E731" s="78">
        <v>0</v>
      </c>
      <c r="F731" s="82">
        <v>0</v>
      </c>
      <c r="G731" s="82">
        <v>0</v>
      </c>
      <c r="H731" s="82">
        <v>0</v>
      </c>
      <c r="I731" s="76">
        <v>0</v>
      </c>
      <c r="J731" s="78">
        <v>0</v>
      </c>
      <c r="K731" s="82">
        <v>0</v>
      </c>
    </row>
    <row r="732" spans="1:11" ht="45" x14ac:dyDescent="0.25">
      <c r="A732" s="246"/>
      <c r="B732" s="182"/>
      <c r="C732" s="77" t="s">
        <v>79</v>
      </c>
      <c r="D732" s="78">
        <v>0</v>
      </c>
      <c r="E732" s="78">
        <v>0</v>
      </c>
      <c r="F732" s="82">
        <v>0</v>
      </c>
      <c r="G732" s="82">
        <v>0</v>
      </c>
      <c r="H732" s="82">
        <v>0</v>
      </c>
      <c r="I732" s="76">
        <v>0</v>
      </c>
      <c r="J732" s="78">
        <v>0</v>
      </c>
      <c r="K732" s="82">
        <v>0</v>
      </c>
    </row>
    <row r="733" spans="1:11" ht="15" customHeight="1" x14ac:dyDescent="0.25">
      <c r="A733" s="248" t="s">
        <v>303</v>
      </c>
      <c r="B733" s="183"/>
      <c r="C733" s="77" t="s">
        <v>203</v>
      </c>
      <c r="D733" s="78">
        <f>D734+D736+D738+D739</f>
        <v>1065.5999999999999</v>
      </c>
      <c r="E733" s="78">
        <f>E734+E736+E738+E739</f>
        <v>1065.5999999999999</v>
      </c>
      <c r="F733" s="78">
        <f>F734+F736+F738+F739</f>
        <v>1065.5999999999999</v>
      </c>
      <c r="G733" s="78">
        <f>G734+G736+G738+G739</f>
        <v>905.7</v>
      </c>
      <c r="H733" s="78">
        <f>H734+H736+H738+H739</f>
        <v>905.7</v>
      </c>
      <c r="I733" s="76">
        <f t="shared" ref="I733:I734" si="123">H733/D733*100</f>
        <v>84.99436936936938</v>
      </c>
      <c r="J733" s="78">
        <f t="shared" ref="J733:J734" si="124">G733/E733*100</f>
        <v>84.99436936936938</v>
      </c>
      <c r="K733" s="76">
        <f>G733/F733*100</f>
        <v>84.99436936936938</v>
      </c>
    </row>
    <row r="734" spans="1:11" ht="30" x14ac:dyDescent="0.25">
      <c r="A734" s="249"/>
      <c r="B734" s="184"/>
      <c r="C734" s="77" t="s">
        <v>76</v>
      </c>
      <c r="D734" s="78">
        <v>1065.5999999999999</v>
      </c>
      <c r="E734" s="78">
        <v>1065.5999999999999</v>
      </c>
      <c r="F734" s="78">
        <v>1065.5999999999999</v>
      </c>
      <c r="G734" s="78">
        <v>905.7</v>
      </c>
      <c r="H734" s="78">
        <v>905.7</v>
      </c>
      <c r="I734" s="76">
        <f t="shared" si="123"/>
        <v>84.99436936936938</v>
      </c>
      <c r="J734" s="78">
        <f t="shared" si="124"/>
        <v>84.99436936936938</v>
      </c>
      <c r="K734" s="82">
        <f>G734/F734*100</f>
        <v>84.99436936936938</v>
      </c>
    </row>
    <row r="735" spans="1:11" ht="75" x14ac:dyDescent="0.25">
      <c r="A735" s="249"/>
      <c r="B735" s="184"/>
      <c r="C735" s="79" t="s">
        <v>204</v>
      </c>
      <c r="D735" s="78">
        <v>0</v>
      </c>
      <c r="E735" s="78">
        <v>0</v>
      </c>
      <c r="F735" s="82">
        <v>0</v>
      </c>
      <c r="G735" s="82">
        <v>0</v>
      </c>
      <c r="H735" s="82">
        <v>0</v>
      </c>
      <c r="I735" s="76">
        <v>0</v>
      </c>
      <c r="J735" s="78">
        <v>0</v>
      </c>
      <c r="K735" s="82">
        <v>0</v>
      </c>
    </row>
    <row r="736" spans="1:11" ht="45" x14ac:dyDescent="0.25">
      <c r="A736" s="249"/>
      <c r="B736" s="184"/>
      <c r="C736" s="77" t="s">
        <v>92</v>
      </c>
      <c r="D736" s="78">
        <v>0</v>
      </c>
      <c r="E736" s="78">
        <v>0</v>
      </c>
      <c r="F736" s="82">
        <v>0</v>
      </c>
      <c r="G736" s="82">
        <v>0</v>
      </c>
      <c r="H736" s="82">
        <v>0</v>
      </c>
      <c r="I736" s="76">
        <v>0</v>
      </c>
      <c r="J736" s="78">
        <v>0</v>
      </c>
      <c r="K736" s="82">
        <v>0</v>
      </c>
    </row>
    <row r="737" spans="1:11" ht="75" x14ac:dyDescent="0.25">
      <c r="A737" s="249"/>
      <c r="B737" s="184"/>
      <c r="C737" s="79" t="s">
        <v>205</v>
      </c>
      <c r="D737" s="78">
        <v>0</v>
      </c>
      <c r="E737" s="78">
        <v>0</v>
      </c>
      <c r="F737" s="78">
        <v>0</v>
      </c>
      <c r="G737" s="78">
        <v>0</v>
      </c>
      <c r="H737" s="78">
        <v>0</v>
      </c>
      <c r="I737" s="76">
        <v>0</v>
      </c>
      <c r="J737" s="78">
        <v>0</v>
      </c>
      <c r="K737" s="78">
        <v>0</v>
      </c>
    </row>
    <row r="738" spans="1:11" ht="45" x14ac:dyDescent="0.25">
      <c r="A738" s="249"/>
      <c r="B738" s="184"/>
      <c r="C738" s="77" t="s">
        <v>78</v>
      </c>
      <c r="D738" s="78">
        <v>0</v>
      </c>
      <c r="E738" s="78">
        <v>0</v>
      </c>
      <c r="F738" s="82">
        <v>0</v>
      </c>
      <c r="G738" s="82">
        <v>0</v>
      </c>
      <c r="H738" s="82">
        <v>0</v>
      </c>
      <c r="I738" s="76">
        <v>0</v>
      </c>
      <c r="J738" s="78">
        <v>0</v>
      </c>
      <c r="K738" s="82">
        <v>0</v>
      </c>
    </row>
    <row r="739" spans="1:11" ht="45" x14ac:dyDescent="0.25">
      <c r="A739" s="250"/>
      <c r="B739" s="185"/>
      <c r="C739" s="77" t="s">
        <v>79</v>
      </c>
      <c r="D739" s="78">
        <v>0</v>
      </c>
      <c r="E739" s="78">
        <v>0</v>
      </c>
      <c r="F739" s="82">
        <v>0</v>
      </c>
      <c r="G739" s="82">
        <v>0</v>
      </c>
      <c r="H739" s="82">
        <v>0</v>
      </c>
      <c r="I739" s="76">
        <v>0</v>
      </c>
      <c r="J739" s="78">
        <v>0</v>
      </c>
      <c r="K739" s="82">
        <v>0</v>
      </c>
    </row>
    <row r="740" spans="1:11" ht="15" customHeight="1" x14ac:dyDescent="0.25">
      <c r="A740" s="247" t="s">
        <v>304</v>
      </c>
      <c r="B740" s="241" t="s">
        <v>305</v>
      </c>
      <c r="C740" s="77" t="s">
        <v>203</v>
      </c>
      <c r="D740" s="78">
        <f>D741+D743+D745+D746</f>
        <v>36347</v>
      </c>
      <c r="E740" s="78">
        <f>E741+E743+E745+E746</f>
        <v>36347</v>
      </c>
      <c r="F740" s="78">
        <f>F741+F743+F745+F746</f>
        <v>36347</v>
      </c>
      <c r="G740" s="78">
        <f>G741+G743+G745+G746</f>
        <v>36335.199999999997</v>
      </c>
      <c r="H740" s="78">
        <f>H741+H743+H745+H746</f>
        <v>36335.160000000003</v>
      </c>
      <c r="I740" s="76">
        <f t="shared" si="109"/>
        <v>99.96742509698187</v>
      </c>
      <c r="J740" s="78">
        <f t="shared" ref="J740:K817" si="125">G740/E740*100</f>
        <v>99.967535147329897</v>
      </c>
      <c r="K740" s="76">
        <f>G740/F740*100</f>
        <v>99.967535147329897</v>
      </c>
    </row>
    <row r="741" spans="1:11" ht="30" x14ac:dyDescent="0.25">
      <c r="A741" s="187"/>
      <c r="B741" s="242"/>
      <c r="C741" s="77" t="s">
        <v>76</v>
      </c>
      <c r="D741" s="78">
        <f>D748</f>
        <v>36347</v>
      </c>
      <c r="E741" s="78">
        <f t="shared" ref="E741:H741" si="126">E748</f>
        <v>36347</v>
      </c>
      <c r="F741" s="78">
        <f t="shared" si="126"/>
        <v>36347</v>
      </c>
      <c r="G741" s="78">
        <f t="shared" si="126"/>
        <v>36335.199999999997</v>
      </c>
      <c r="H741" s="78">
        <f t="shared" si="126"/>
        <v>36335.160000000003</v>
      </c>
      <c r="I741" s="76">
        <f t="shared" si="109"/>
        <v>99.96742509698187</v>
      </c>
      <c r="J741" s="78">
        <f t="shared" si="125"/>
        <v>99.967535147329897</v>
      </c>
      <c r="K741" s="82">
        <f>G741/F741*100</f>
        <v>99.967535147329897</v>
      </c>
    </row>
    <row r="742" spans="1:11" ht="75" x14ac:dyDescent="0.25">
      <c r="A742" s="187"/>
      <c r="B742" s="242"/>
      <c r="C742" s="79" t="s">
        <v>204</v>
      </c>
      <c r="D742" s="78">
        <v>0</v>
      </c>
      <c r="E742" s="78">
        <v>0</v>
      </c>
      <c r="F742" s="82">
        <v>0</v>
      </c>
      <c r="G742" s="82">
        <v>0</v>
      </c>
      <c r="H742" s="82">
        <v>0</v>
      </c>
      <c r="I742" s="76">
        <v>0</v>
      </c>
      <c r="J742" s="78">
        <v>0</v>
      </c>
      <c r="K742" s="82">
        <v>0</v>
      </c>
    </row>
    <row r="743" spans="1:11" ht="45" x14ac:dyDescent="0.25">
      <c r="A743" s="187"/>
      <c r="B743" s="242"/>
      <c r="C743" s="77" t="s">
        <v>92</v>
      </c>
      <c r="D743" s="78">
        <v>0</v>
      </c>
      <c r="E743" s="78">
        <v>0</v>
      </c>
      <c r="F743" s="82">
        <v>0</v>
      </c>
      <c r="G743" s="82">
        <v>0</v>
      </c>
      <c r="H743" s="82">
        <v>0</v>
      </c>
      <c r="I743" s="76">
        <v>0</v>
      </c>
      <c r="J743" s="78">
        <v>0</v>
      </c>
      <c r="K743" s="82">
        <v>0</v>
      </c>
    </row>
    <row r="744" spans="1:11" ht="75" x14ac:dyDescent="0.25">
      <c r="A744" s="187"/>
      <c r="B744" s="242"/>
      <c r="C744" s="79" t="s">
        <v>205</v>
      </c>
      <c r="D744" s="78">
        <v>0</v>
      </c>
      <c r="E744" s="78">
        <v>0</v>
      </c>
      <c r="F744" s="78">
        <v>0</v>
      </c>
      <c r="G744" s="78">
        <v>0</v>
      </c>
      <c r="H744" s="78">
        <v>0</v>
      </c>
      <c r="I744" s="76">
        <v>0</v>
      </c>
      <c r="J744" s="78">
        <v>0</v>
      </c>
      <c r="K744" s="78">
        <v>0</v>
      </c>
    </row>
    <row r="745" spans="1:11" ht="45" x14ac:dyDescent="0.25">
      <c r="A745" s="187"/>
      <c r="B745" s="242"/>
      <c r="C745" s="77" t="s">
        <v>78</v>
      </c>
      <c r="D745" s="78">
        <v>0</v>
      </c>
      <c r="E745" s="78">
        <v>0</v>
      </c>
      <c r="F745" s="82">
        <v>0</v>
      </c>
      <c r="G745" s="82">
        <v>0</v>
      </c>
      <c r="H745" s="82">
        <v>0</v>
      </c>
      <c r="I745" s="76">
        <v>0</v>
      </c>
      <c r="J745" s="78">
        <v>0</v>
      </c>
      <c r="K745" s="82">
        <v>0</v>
      </c>
    </row>
    <row r="746" spans="1:11" ht="45" x14ac:dyDescent="0.25">
      <c r="A746" s="188"/>
      <c r="B746" s="243"/>
      <c r="C746" s="77" t="s">
        <v>79</v>
      </c>
      <c r="D746" s="78">
        <v>0</v>
      </c>
      <c r="E746" s="78">
        <v>0</v>
      </c>
      <c r="F746" s="82">
        <v>0</v>
      </c>
      <c r="G746" s="82">
        <v>0</v>
      </c>
      <c r="H746" s="82">
        <v>0</v>
      </c>
      <c r="I746" s="76">
        <v>0</v>
      </c>
      <c r="J746" s="78">
        <v>0</v>
      </c>
      <c r="K746" s="82">
        <v>0</v>
      </c>
    </row>
    <row r="747" spans="1:11" ht="15" customHeight="1" x14ac:dyDescent="0.25">
      <c r="A747" s="247" t="s">
        <v>306</v>
      </c>
      <c r="B747" s="241" t="s">
        <v>305</v>
      </c>
      <c r="C747" s="77" t="s">
        <v>203</v>
      </c>
      <c r="D747" s="78">
        <f>D748+D750+D752+D753</f>
        <v>36347</v>
      </c>
      <c r="E747" s="78">
        <f>E748+E750+E752+E753</f>
        <v>36347</v>
      </c>
      <c r="F747" s="78">
        <f>F748+F750+F752+F753</f>
        <v>36347</v>
      </c>
      <c r="G747" s="78">
        <f>G748+G750+G752+G753</f>
        <v>36335.199999999997</v>
      </c>
      <c r="H747" s="78">
        <f>H748+H750+H752+H753</f>
        <v>36335.160000000003</v>
      </c>
      <c r="I747" s="76">
        <f t="shared" ref="I747:I748" si="127">H747/D747*100</f>
        <v>99.96742509698187</v>
      </c>
      <c r="J747" s="78">
        <f t="shared" ref="J747:J748" si="128">G747/E747*100</f>
        <v>99.967535147329897</v>
      </c>
      <c r="K747" s="76">
        <f>G747/F747*100</f>
        <v>99.967535147329897</v>
      </c>
    </row>
    <row r="748" spans="1:11" ht="30" x14ac:dyDescent="0.25">
      <c r="A748" s="187"/>
      <c r="B748" s="242"/>
      <c r="C748" s="77" t="s">
        <v>76</v>
      </c>
      <c r="D748" s="78">
        <v>36347</v>
      </c>
      <c r="E748" s="78">
        <v>36347</v>
      </c>
      <c r="F748" s="78">
        <v>36347</v>
      </c>
      <c r="G748" s="78">
        <v>36335.199999999997</v>
      </c>
      <c r="H748" s="78">
        <v>36335.160000000003</v>
      </c>
      <c r="I748" s="76">
        <f t="shared" si="127"/>
        <v>99.96742509698187</v>
      </c>
      <c r="J748" s="78">
        <f t="shared" si="128"/>
        <v>99.967535147329897</v>
      </c>
      <c r="K748" s="82">
        <f>G748/F748*100</f>
        <v>99.967535147329897</v>
      </c>
    </row>
    <row r="749" spans="1:11" ht="75" x14ac:dyDescent="0.25">
      <c r="A749" s="187"/>
      <c r="B749" s="242"/>
      <c r="C749" s="79" t="s">
        <v>204</v>
      </c>
      <c r="D749" s="78">
        <v>0</v>
      </c>
      <c r="E749" s="78">
        <v>0</v>
      </c>
      <c r="F749" s="82">
        <v>0</v>
      </c>
      <c r="G749" s="82">
        <v>0</v>
      </c>
      <c r="H749" s="82">
        <v>0</v>
      </c>
      <c r="I749" s="76">
        <v>0</v>
      </c>
      <c r="J749" s="78">
        <v>0</v>
      </c>
      <c r="K749" s="82">
        <v>0</v>
      </c>
    </row>
    <row r="750" spans="1:11" ht="45" x14ac:dyDescent="0.25">
      <c r="A750" s="187"/>
      <c r="B750" s="242"/>
      <c r="C750" s="77" t="s">
        <v>92</v>
      </c>
      <c r="D750" s="78">
        <v>0</v>
      </c>
      <c r="E750" s="78">
        <v>0</v>
      </c>
      <c r="F750" s="82">
        <v>0</v>
      </c>
      <c r="G750" s="82">
        <v>0</v>
      </c>
      <c r="H750" s="82">
        <v>0</v>
      </c>
      <c r="I750" s="76">
        <v>0</v>
      </c>
      <c r="J750" s="78">
        <v>0</v>
      </c>
      <c r="K750" s="82">
        <v>0</v>
      </c>
    </row>
    <row r="751" spans="1:11" ht="75" x14ac:dyDescent="0.25">
      <c r="A751" s="187"/>
      <c r="B751" s="242"/>
      <c r="C751" s="79" t="s">
        <v>205</v>
      </c>
      <c r="D751" s="78">
        <v>0</v>
      </c>
      <c r="E751" s="78">
        <v>0</v>
      </c>
      <c r="F751" s="78">
        <v>0</v>
      </c>
      <c r="G751" s="78">
        <v>0</v>
      </c>
      <c r="H751" s="78">
        <v>0</v>
      </c>
      <c r="I751" s="76">
        <v>0</v>
      </c>
      <c r="J751" s="78">
        <v>0</v>
      </c>
      <c r="K751" s="78">
        <v>0</v>
      </c>
    </row>
    <row r="752" spans="1:11" ht="45" x14ac:dyDescent="0.25">
      <c r="A752" s="187"/>
      <c r="B752" s="242"/>
      <c r="C752" s="77" t="s">
        <v>78</v>
      </c>
      <c r="D752" s="78">
        <v>0</v>
      </c>
      <c r="E752" s="78">
        <v>0</v>
      </c>
      <c r="F752" s="82">
        <v>0</v>
      </c>
      <c r="G752" s="82">
        <v>0</v>
      </c>
      <c r="H752" s="82">
        <v>0</v>
      </c>
      <c r="I752" s="76">
        <v>0</v>
      </c>
      <c r="J752" s="78">
        <v>0</v>
      </c>
      <c r="K752" s="82">
        <v>0</v>
      </c>
    </row>
    <row r="753" spans="1:11" ht="45" x14ac:dyDescent="0.25">
      <c r="A753" s="188"/>
      <c r="B753" s="243"/>
      <c r="C753" s="77" t="s">
        <v>79</v>
      </c>
      <c r="D753" s="78">
        <v>0</v>
      </c>
      <c r="E753" s="78">
        <v>0</v>
      </c>
      <c r="F753" s="82">
        <v>0</v>
      </c>
      <c r="G753" s="82">
        <v>0</v>
      </c>
      <c r="H753" s="82">
        <v>0</v>
      </c>
      <c r="I753" s="76">
        <v>0</v>
      </c>
      <c r="J753" s="78">
        <v>0</v>
      </c>
      <c r="K753" s="82">
        <v>0</v>
      </c>
    </row>
    <row r="754" spans="1:11" ht="15" customHeight="1" x14ac:dyDescent="0.25">
      <c r="A754" s="247" t="s">
        <v>307</v>
      </c>
      <c r="B754" s="168" t="s">
        <v>308</v>
      </c>
      <c r="C754" s="77" t="s">
        <v>203</v>
      </c>
      <c r="D754" s="78">
        <f>D755+D757+D759+D760</f>
        <v>0</v>
      </c>
      <c r="E754" s="78">
        <f>E755+E757+E759+E760</f>
        <v>0</v>
      </c>
      <c r="F754" s="78">
        <f>F755+F757+F759+F760</f>
        <v>0</v>
      </c>
      <c r="G754" s="78">
        <f>G755+G757+G759+G760</f>
        <v>0</v>
      </c>
      <c r="H754" s="78">
        <f>H755+H757+H759+H760</f>
        <v>0</v>
      </c>
      <c r="I754" s="76">
        <v>0</v>
      </c>
      <c r="J754" s="78">
        <v>0</v>
      </c>
      <c r="K754" s="76">
        <v>0</v>
      </c>
    </row>
    <row r="755" spans="1:11" s="73" customFormat="1" ht="30" x14ac:dyDescent="0.25">
      <c r="A755" s="187"/>
      <c r="B755" s="168"/>
      <c r="C755" s="77" t="s">
        <v>76</v>
      </c>
      <c r="D755" s="78">
        <v>0</v>
      </c>
      <c r="E755" s="78">
        <v>0</v>
      </c>
      <c r="F755" s="78">
        <v>0</v>
      </c>
      <c r="G755" s="78">
        <v>0</v>
      </c>
      <c r="H755" s="78">
        <v>0</v>
      </c>
      <c r="I755" s="76">
        <v>0</v>
      </c>
      <c r="J755" s="78">
        <v>0</v>
      </c>
      <c r="K755" s="82">
        <v>0</v>
      </c>
    </row>
    <row r="756" spans="1:11" s="73" customFormat="1" ht="75" x14ac:dyDescent="0.25">
      <c r="A756" s="187"/>
      <c r="B756" s="168"/>
      <c r="C756" s="91" t="s">
        <v>204</v>
      </c>
      <c r="D756" s="78">
        <v>0</v>
      </c>
      <c r="E756" s="78">
        <v>0</v>
      </c>
      <c r="F756" s="82">
        <v>0</v>
      </c>
      <c r="G756" s="82">
        <v>0</v>
      </c>
      <c r="H756" s="82">
        <v>0</v>
      </c>
      <c r="I756" s="76">
        <v>0</v>
      </c>
      <c r="J756" s="78">
        <v>0</v>
      </c>
      <c r="K756" s="82">
        <v>0</v>
      </c>
    </row>
    <row r="757" spans="1:11" s="73" customFormat="1" ht="45" x14ac:dyDescent="0.25">
      <c r="A757" s="187"/>
      <c r="B757" s="168"/>
      <c r="C757" s="77" t="s">
        <v>92</v>
      </c>
      <c r="D757" s="78">
        <v>0</v>
      </c>
      <c r="E757" s="78">
        <v>0</v>
      </c>
      <c r="F757" s="82">
        <v>0</v>
      </c>
      <c r="G757" s="82">
        <v>0</v>
      </c>
      <c r="H757" s="82">
        <v>0</v>
      </c>
      <c r="I757" s="76">
        <v>0</v>
      </c>
      <c r="J757" s="78">
        <v>0</v>
      </c>
      <c r="K757" s="82">
        <v>0</v>
      </c>
    </row>
    <row r="758" spans="1:11" s="73" customFormat="1" ht="75" x14ac:dyDescent="0.25">
      <c r="A758" s="187"/>
      <c r="B758" s="168"/>
      <c r="C758" s="91" t="s">
        <v>205</v>
      </c>
      <c r="D758" s="78">
        <f>D757</f>
        <v>0</v>
      </c>
      <c r="E758" s="78">
        <f>E757</f>
        <v>0</v>
      </c>
      <c r="F758" s="78">
        <f>F757</f>
        <v>0</v>
      </c>
      <c r="G758" s="78">
        <f>G757</f>
        <v>0</v>
      </c>
      <c r="H758" s="78">
        <f>H757</f>
        <v>0</v>
      </c>
      <c r="I758" s="76">
        <v>0</v>
      </c>
      <c r="J758" s="78">
        <v>0</v>
      </c>
      <c r="K758" s="82">
        <v>0</v>
      </c>
    </row>
    <row r="759" spans="1:11" s="73" customFormat="1" ht="45" x14ac:dyDescent="0.25">
      <c r="A759" s="187"/>
      <c r="B759" s="168"/>
      <c r="C759" s="77" t="s">
        <v>78</v>
      </c>
      <c r="D759" s="78">
        <v>0</v>
      </c>
      <c r="E759" s="78">
        <v>0</v>
      </c>
      <c r="F759" s="82">
        <v>0</v>
      </c>
      <c r="G759" s="82">
        <v>0</v>
      </c>
      <c r="H759" s="82">
        <v>0</v>
      </c>
      <c r="I759" s="76">
        <v>0</v>
      </c>
      <c r="J759" s="78">
        <v>0</v>
      </c>
      <c r="K759" s="82">
        <v>0</v>
      </c>
    </row>
    <row r="760" spans="1:11" s="73" customFormat="1" ht="45" x14ac:dyDescent="0.25">
      <c r="A760" s="188"/>
      <c r="B760" s="168"/>
      <c r="C760" s="77" t="s">
        <v>79</v>
      </c>
      <c r="D760" s="78">
        <v>0</v>
      </c>
      <c r="E760" s="78">
        <v>0</v>
      </c>
      <c r="F760" s="82">
        <v>0</v>
      </c>
      <c r="G760" s="82">
        <v>0</v>
      </c>
      <c r="H760" s="82">
        <v>0</v>
      </c>
      <c r="I760" s="76">
        <v>0</v>
      </c>
      <c r="J760" s="78">
        <v>0</v>
      </c>
      <c r="K760" s="82">
        <v>0</v>
      </c>
    </row>
    <row r="761" spans="1:11" s="73" customFormat="1" ht="15" customHeight="1" x14ac:dyDescent="0.25">
      <c r="A761" s="247" t="s">
        <v>309</v>
      </c>
      <c r="B761" s="168" t="s">
        <v>208</v>
      </c>
      <c r="C761" s="77" t="s">
        <v>203</v>
      </c>
      <c r="D761" s="78">
        <f>D762+D764+D766+D767</f>
        <v>93939.299999999988</v>
      </c>
      <c r="E761" s="78">
        <f>E762+E764+E766+E767</f>
        <v>93939.299999999988</v>
      </c>
      <c r="F761" s="78">
        <f>F762+F764+F766+F767</f>
        <v>93939.299999999988</v>
      </c>
      <c r="G761" s="78">
        <f>G762+G764+G766+G767</f>
        <v>93612.099999999991</v>
      </c>
      <c r="H761" s="78">
        <f>H762+H764+H766+H767</f>
        <v>93612.099999999991</v>
      </c>
      <c r="I761" s="76">
        <f t="shared" si="109"/>
        <v>99.651689974270624</v>
      </c>
      <c r="J761" s="78">
        <f t="shared" si="125"/>
        <v>99.651689974270624</v>
      </c>
      <c r="K761" s="78">
        <f t="shared" si="125"/>
        <v>99.651689974270624</v>
      </c>
    </row>
    <row r="762" spans="1:11" s="73" customFormat="1" ht="30" x14ac:dyDescent="0.25">
      <c r="A762" s="187"/>
      <c r="B762" s="168"/>
      <c r="C762" s="77" t="s">
        <v>76</v>
      </c>
      <c r="D762" s="78">
        <f t="shared" ref="D762:H762" si="129">D769</f>
        <v>11336.4</v>
      </c>
      <c r="E762" s="78">
        <f t="shared" si="129"/>
        <v>11336.4</v>
      </c>
      <c r="F762" s="78">
        <f t="shared" si="129"/>
        <v>11336.4</v>
      </c>
      <c r="G762" s="78">
        <f t="shared" si="129"/>
        <v>11033.9</v>
      </c>
      <c r="H762" s="78">
        <f t="shared" si="129"/>
        <v>11033.9</v>
      </c>
      <c r="I762" s="76">
        <f t="shared" si="109"/>
        <v>97.331604389400511</v>
      </c>
      <c r="J762" s="78">
        <f t="shared" si="125"/>
        <v>97.331604389400511</v>
      </c>
      <c r="K762" s="78">
        <f t="shared" si="125"/>
        <v>97.331604389400511</v>
      </c>
    </row>
    <row r="763" spans="1:11" s="73" customFormat="1" ht="75" x14ac:dyDescent="0.25">
      <c r="A763" s="187"/>
      <c r="B763" s="168"/>
      <c r="C763" s="91" t="s">
        <v>204</v>
      </c>
      <c r="D763" s="78">
        <f t="shared" ref="D763:H763" si="130">D762</f>
        <v>11336.4</v>
      </c>
      <c r="E763" s="78">
        <f t="shared" si="130"/>
        <v>11336.4</v>
      </c>
      <c r="F763" s="78">
        <f t="shared" si="130"/>
        <v>11336.4</v>
      </c>
      <c r="G763" s="78">
        <f t="shared" si="130"/>
        <v>11033.9</v>
      </c>
      <c r="H763" s="78">
        <f t="shared" si="130"/>
        <v>11033.9</v>
      </c>
      <c r="I763" s="76">
        <f t="shared" si="109"/>
        <v>97.331604389400511</v>
      </c>
      <c r="J763" s="78">
        <f t="shared" si="125"/>
        <v>97.331604389400511</v>
      </c>
      <c r="K763" s="82">
        <v>0</v>
      </c>
    </row>
    <row r="764" spans="1:11" s="73" customFormat="1" ht="45" x14ac:dyDescent="0.25">
      <c r="A764" s="187"/>
      <c r="B764" s="168"/>
      <c r="C764" s="77" t="s">
        <v>92</v>
      </c>
      <c r="D764" s="78">
        <f>D771</f>
        <v>82602.899999999994</v>
      </c>
      <c r="E764" s="78">
        <f t="shared" ref="E764:H764" si="131">E771</f>
        <v>82602.899999999994</v>
      </c>
      <c r="F764" s="78">
        <f t="shared" si="131"/>
        <v>82602.899999999994</v>
      </c>
      <c r="G764" s="78">
        <f t="shared" si="131"/>
        <v>82578.2</v>
      </c>
      <c r="H764" s="78">
        <f t="shared" si="131"/>
        <v>82578.2</v>
      </c>
      <c r="I764" s="76">
        <f t="shared" si="109"/>
        <v>99.970097902131769</v>
      </c>
      <c r="J764" s="78">
        <f t="shared" si="125"/>
        <v>99.970097902131769</v>
      </c>
      <c r="K764" s="78">
        <f t="shared" si="125"/>
        <v>99.970097902131769</v>
      </c>
    </row>
    <row r="765" spans="1:11" s="73" customFormat="1" ht="75" x14ac:dyDescent="0.25">
      <c r="A765" s="187"/>
      <c r="B765" s="168"/>
      <c r="C765" s="91" t="s">
        <v>205</v>
      </c>
      <c r="D765" s="78">
        <f>D764</f>
        <v>82602.899999999994</v>
      </c>
      <c r="E765" s="78">
        <f>E764</f>
        <v>82602.899999999994</v>
      </c>
      <c r="F765" s="78">
        <f>F764</f>
        <v>82602.899999999994</v>
      </c>
      <c r="G765" s="78">
        <f>G764</f>
        <v>82578.2</v>
      </c>
      <c r="H765" s="78">
        <f>H764</f>
        <v>82578.2</v>
      </c>
      <c r="I765" s="76">
        <f t="shared" si="109"/>
        <v>99.970097902131769</v>
      </c>
      <c r="J765" s="78">
        <f t="shared" si="125"/>
        <v>99.970097902131769</v>
      </c>
      <c r="K765" s="82">
        <v>0</v>
      </c>
    </row>
    <row r="766" spans="1:11" s="73" customFormat="1" ht="45" x14ac:dyDescent="0.25">
      <c r="A766" s="187"/>
      <c r="B766" s="168"/>
      <c r="C766" s="77" t="s">
        <v>78</v>
      </c>
      <c r="D766" s="78">
        <v>0</v>
      </c>
      <c r="E766" s="78">
        <v>0</v>
      </c>
      <c r="F766" s="82">
        <v>0</v>
      </c>
      <c r="G766" s="82">
        <v>0</v>
      </c>
      <c r="H766" s="82">
        <v>0</v>
      </c>
      <c r="I766" s="76">
        <v>0</v>
      </c>
      <c r="J766" s="78">
        <v>0</v>
      </c>
      <c r="K766" s="82">
        <v>0</v>
      </c>
    </row>
    <row r="767" spans="1:11" s="73" customFormat="1" ht="45" x14ac:dyDescent="0.25">
      <c r="A767" s="188"/>
      <c r="B767" s="168"/>
      <c r="C767" s="77" t="s">
        <v>79</v>
      </c>
      <c r="D767" s="78">
        <v>0</v>
      </c>
      <c r="E767" s="78">
        <v>0</v>
      </c>
      <c r="F767" s="82">
        <v>0</v>
      </c>
      <c r="G767" s="82">
        <v>0</v>
      </c>
      <c r="H767" s="82">
        <v>0</v>
      </c>
      <c r="I767" s="76">
        <v>0</v>
      </c>
      <c r="J767" s="78">
        <v>0</v>
      </c>
      <c r="K767" s="82">
        <v>0</v>
      </c>
    </row>
    <row r="768" spans="1:11" ht="15" customHeight="1" x14ac:dyDescent="0.25">
      <c r="A768" s="247" t="s">
        <v>310</v>
      </c>
      <c r="B768" s="168" t="s">
        <v>208</v>
      </c>
      <c r="C768" s="77" t="s">
        <v>203</v>
      </c>
      <c r="D768" s="78">
        <f>D769+D771+D773+D774</f>
        <v>93939.299999999988</v>
      </c>
      <c r="E768" s="78">
        <f>E769+E771+E773+E774</f>
        <v>93939.299999999988</v>
      </c>
      <c r="F768" s="78">
        <f>F769+F771+F773+F774</f>
        <v>93939.299999999988</v>
      </c>
      <c r="G768" s="78">
        <f>G769+G771+G773+G774</f>
        <v>93612.099999999991</v>
      </c>
      <c r="H768" s="78">
        <f>H769+H771+H773+H774</f>
        <v>93612.099999999991</v>
      </c>
      <c r="I768" s="76">
        <f t="shared" si="109"/>
        <v>99.651689974270624</v>
      </c>
      <c r="J768" s="78">
        <f t="shared" si="125"/>
        <v>99.651689974270624</v>
      </c>
      <c r="K768" s="78">
        <f t="shared" si="125"/>
        <v>99.651689974270624</v>
      </c>
    </row>
    <row r="769" spans="1:11" s="73" customFormat="1" ht="30" x14ac:dyDescent="0.25">
      <c r="A769" s="187"/>
      <c r="B769" s="168"/>
      <c r="C769" s="77" t="s">
        <v>76</v>
      </c>
      <c r="D769" s="78">
        <v>11336.4</v>
      </c>
      <c r="E769" s="78">
        <v>11336.4</v>
      </c>
      <c r="F769" s="78">
        <v>11336.4</v>
      </c>
      <c r="G769" s="78">
        <v>11033.9</v>
      </c>
      <c r="H769" s="78">
        <v>11033.9</v>
      </c>
      <c r="I769" s="76">
        <f t="shared" si="109"/>
        <v>97.331604389400511</v>
      </c>
      <c r="J769" s="78">
        <f t="shared" si="125"/>
        <v>97.331604389400511</v>
      </c>
      <c r="K769" s="78">
        <f t="shared" si="125"/>
        <v>97.331604389400511</v>
      </c>
    </row>
    <row r="770" spans="1:11" s="73" customFormat="1" ht="75" x14ac:dyDescent="0.25">
      <c r="A770" s="187"/>
      <c r="B770" s="168"/>
      <c r="C770" s="91" t="s">
        <v>204</v>
      </c>
      <c r="D770" s="78">
        <f>D769</f>
        <v>11336.4</v>
      </c>
      <c r="E770" s="78">
        <f t="shared" ref="E770:H770" si="132">E769</f>
        <v>11336.4</v>
      </c>
      <c r="F770" s="78">
        <f t="shared" si="132"/>
        <v>11336.4</v>
      </c>
      <c r="G770" s="78">
        <f t="shared" si="132"/>
        <v>11033.9</v>
      </c>
      <c r="H770" s="78">
        <f t="shared" si="132"/>
        <v>11033.9</v>
      </c>
      <c r="I770" s="76">
        <f t="shared" si="109"/>
        <v>97.331604389400511</v>
      </c>
      <c r="J770" s="78">
        <f t="shared" si="125"/>
        <v>97.331604389400511</v>
      </c>
      <c r="K770" s="82">
        <v>0</v>
      </c>
    </row>
    <row r="771" spans="1:11" s="73" customFormat="1" ht="45" x14ac:dyDescent="0.25">
      <c r="A771" s="187"/>
      <c r="B771" s="168"/>
      <c r="C771" s="77" t="s">
        <v>92</v>
      </c>
      <c r="D771" s="78">
        <v>82602.899999999994</v>
      </c>
      <c r="E771" s="78">
        <v>82602.899999999994</v>
      </c>
      <c r="F771" s="82">
        <v>82602.899999999994</v>
      </c>
      <c r="G771" s="82">
        <v>82578.2</v>
      </c>
      <c r="H771" s="82">
        <v>82578.2</v>
      </c>
      <c r="I771" s="76">
        <f t="shared" si="109"/>
        <v>99.970097902131769</v>
      </c>
      <c r="J771" s="78">
        <f t="shared" si="125"/>
        <v>99.970097902131769</v>
      </c>
      <c r="K771" s="78">
        <f t="shared" si="125"/>
        <v>99.970097902131769</v>
      </c>
    </row>
    <row r="772" spans="1:11" s="73" customFormat="1" ht="75" x14ac:dyDescent="0.25">
      <c r="A772" s="187"/>
      <c r="B772" s="168"/>
      <c r="C772" s="91" t="s">
        <v>205</v>
      </c>
      <c r="D772" s="78">
        <f>D771</f>
        <v>82602.899999999994</v>
      </c>
      <c r="E772" s="78">
        <f>E771</f>
        <v>82602.899999999994</v>
      </c>
      <c r="F772" s="78">
        <f>F771</f>
        <v>82602.899999999994</v>
      </c>
      <c r="G772" s="78">
        <f>G771</f>
        <v>82578.2</v>
      </c>
      <c r="H772" s="78">
        <f>H771</f>
        <v>82578.2</v>
      </c>
      <c r="I772" s="76">
        <f t="shared" ref="I772:I835" si="133">H772/D772*100</f>
        <v>99.970097902131769</v>
      </c>
      <c r="J772" s="78">
        <f t="shared" si="125"/>
        <v>99.970097902131769</v>
      </c>
      <c r="K772" s="82">
        <v>0</v>
      </c>
    </row>
    <row r="773" spans="1:11" s="73" customFormat="1" ht="45" x14ac:dyDescent="0.25">
      <c r="A773" s="187"/>
      <c r="B773" s="168"/>
      <c r="C773" s="77" t="s">
        <v>78</v>
      </c>
      <c r="D773" s="78">
        <v>0</v>
      </c>
      <c r="E773" s="78">
        <v>0</v>
      </c>
      <c r="F773" s="82">
        <v>0</v>
      </c>
      <c r="G773" s="82">
        <v>0</v>
      </c>
      <c r="H773" s="82">
        <v>0</v>
      </c>
      <c r="I773" s="76">
        <v>0</v>
      </c>
      <c r="J773" s="78">
        <v>0</v>
      </c>
      <c r="K773" s="82">
        <v>0</v>
      </c>
    </row>
    <row r="774" spans="1:11" s="73" customFormat="1" ht="45" x14ac:dyDescent="0.25">
      <c r="A774" s="188"/>
      <c r="B774" s="168"/>
      <c r="C774" s="77" t="s">
        <v>79</v>
      </c>
      <c r="D774" s="78">
        <v>0</v>
      </c>
      <c r="E774" s="78">
        <v>0</v>
      </c>
      <c r="F774" s="82">
        <v>0</v>
      </c>
      <c r="G774" s="82">
        <v>0</v>
      </c>
      <c r="H774" s="82">
        <v>0</v>
      </c>
      <c r="I774" s="76">
        <v>0</v>
      </c>
      <c r="J774" s="78">
        <v>0</v>
      </c>
      <c r="K774" s="82">
        <v>0</v>
      </c>
    </row>
    <row r="775" spans="1:11" s="73" customFormat="1" ht="15" customHeight="1" x14ac:dyDescent="0.25">
      <c r="A775" s="251" t="s">
        <v>311</v>
      </c>
      <c r="B775" s="241" t="s">
        <v>305</v>
      </c>
      <c r="C775" s="77" t="s">
        <v>203</v>
      </c>
      <c r="D775" s="78">
        <f>D776+D778+D780+D781</f>
        <v>5000</v>
      </c>
      <c r="E775" s="78">
        <f>E776+E778+E780+E781</f>
        <v>5000</v>
      </c>
      <c r="F775" s="78">
        <f>F776+F778+F780+F781</f>
        <v>5000</v>
      </c>
      <c r="G775" s="78">
        <f>G776+G778+G780+G781</f>
        <v>5000</v>
      </c>
      <c r="H775" s="78">
        <f>H776+H778+H780+H781</f>
        <v>5000</v>
      </c>
      <c r="I775" s="76">
        <f t="shared" ref="I775:I776" si="134">H775/D775*100</f>
        <v>100</v>
      </c>
      <c r="J775" s="78">
        <f t="shared" ref="J775:K776" si="135">G775/E775*100</f>
        <v>100</v>
      </c>
      <c r="K775" s="78">
        <f t="shared" si="135"/>
        <v>100</v>
      </c>
    </row>
    <row r="776" spans="1:11" s="73" customFormat="1" ht="30" x14ac:dyDescent="0.25">
      <c r="A776" s="252"/>
      <c r="B776" s="242"/>
      <c r="C776" s="77" t="s">
        <v>76</v>
      </c>
      <c r="D776" s="78">
        <v>5000</v>
      </c>
      <c r="E776" s="78">
        <v>5000</v>
      </c>
      <c r="F776" s="78">
        <v>5000</v>
      </c>
      <c r="G776" s="78">
        <v>5000</v>
      </c>
      <c r="H776" s="78">
        <v>5000</v>
      </c>
      <c r="I776" s="76">
        <f t="shared" si="134"/>
        <v>100</v>
      </c>
      <c r="J776" s="78">
        <f t="shared" si="135"/>
        <v>100</v>
      </c>
      <c r="K776" s="78">
        <f t="shared" si="135"/>
        <v>100</v>
      </c>
    </row>
    <row r="777" spans="1:11" s="73" customFormat="1" ht="75" x14ac:dyDescent="0.25">
      <c r="A777" s="252"/>
      <c r="B777" s="242"/>
      <c r="C777" s="91" t="s">
        <v>204</v>
      </c>
      <c r="D777" s="78">
        <v>0</v>
      </c>
      <c r="E777" s="78">
        <v>0</v>
      </c>
      <c r="F777" s="78">
        <v>0</v>
      </c>
      <c r="G777" s="78">
        <v>0</v>
      </c>
      <c r="H777" s="78">
        <v>0</v>
      </c>
      <c r="I777" s="76">
        <v>0</v>
      </c>
      <c r="J777" s="78">
        <v>0</v>
      </c>
      <c r="K777" s="82">
        <v>0</v>
      </c>
    </row>
    <row r="778" spans="1:11" s="73" customFormat="1" ht="45" x14ac:dyDescent="0.25">
      <c r="A778" s="252"/>
      <c r="B778" s="242"/>
      <c r="C778" s="77" t="s">
        <v>92</v>
      </c>
      <c r="D778" s="78">
        <v>0</v>
      </c>
      <c r="E778" s="78">
        <v>0</v>
      </c>
      <c r="F778" s="82">
        <v>0</v>
      </c>
      <c r="G778" s="82">
        <v>0</v>
      </c>
      <c r="H778" s="82">
        <v>0</v>
      </c>
      <c r="I778" s="76">
        <v>0</v>
      </c>
      <c r="J778" s="78">
        <v>0</v>
      </c>
      <c r="K778" s="82">
        <v>0</v>
      </c>
    </row>
    <row r="779" spans="1:11" s="73" customFormat="1" ht="75" x14ac:dyDescent="0.25">
      <c r="A779" s="252"/>
      <c r="B779" s="242"/>
      <c r="C779" s="91" t="s">
        <v>205</v>
      </c>
      <c r="D779" s="78">
        <f>D778</f>
        <v>0</v>
      </c>
      <c r="E779" s="78">
        <f>E778</f>
        <v>0</v>
      </c>
      <c r="F779" s="78">
        <f>F778</f>
        <v>0</v>
      </c>
      <c r="G779" s="78">
        <f>G778</f>
        <v>0</v>
      </c>
      <c r="H779" s="78">
        <f>H778</f>
        <v>0</v>
      </c>
      <c r="I779" s="76">
        <v>0</v>
      </c>
      <c r="J779" s="78">
        <v>0</v>
      </c>
      <c r="K779" s="82">
        <v>0</v>
      </c>
    </row>
    <row r="780" spans="1:11" s="73" customFormat="1" ht="45" x14ac:dyDescent="0.25">
      <c r="A780" s="252"/>
      <c r="B780" s="242"/>
      <c r="C780" s="77" t="s">
        <v>78</v>
      </c>
      <c r="D780" s="78">
        <v>0</v>
      </c>
      <c r="E780" s="78">
        <v>0</v>
      </c>
      <c r="F780" s="82">
        <v>0</v>
      </c>
      <c r="G780" s="82">
        <v>0</v>
      </c>
      <c r="H780" s="82">
        <v>0</v>
      </c>
      <c r="I780" s="76">
        <v>0</v>
      </c>
      <c r="J780" s="78">
        <v>0</v>
      </c>
      <c r="K780" s="82">
        <v>0</v>
      </c>
    </row>
    <row r="781" spans="1:11" s="73" customFormat="1" ht="45" x14ac:dyDescent="0.25">
      <c r="A781" s="253"/>
      <c r="B781" s="243"/>
      <c r="C781" s="77" t="s">
        <v>79</v>
      </c>
      <c r="D781" s="78">
        <v>0</v>
      </c>
      <c r="E781" s="78">
        <v>0</v>
      </c>
      <c r="F781" s="82">
        <v>0</v>
      </c>
      <c r="G781" s="82">
        <v>0</v>
      </c>
      <c r="H781" s="82">
        <v>0</v>
      </c>
      <c r="I781" s="76">
        <v>0</v>
      </c>
      <c r="J781" s="78">
        <v>0</v>
      </c>
      <c r="K781" s="82">
        <v>0</v>
      </c>
    </row>
    <row r="782" spans="1:11" s="73" customFormat="1" ht="15" customHeight="1" x14ac:dyDescent="0.25">
      <c r="A782" s="251" t="s">
        <v>312</v>
      </c>
      <c r="B782" s="168" t="s">
        <v>313</v>
      </c>
      <c r="C782" s="77" t="s">
        <v>203</v>
      </c>
      <c r="D782" s="78">
        <f>D783+D785+D787+D788</f>
        <v>1162930.4500000002</v>
      </c>
      <c r="E782" s="78">
        <f>E783+E785+E787+E788</f>
        <v>1162930.5</v>
      </c>
      <c r="F782" s="78">
        <f>F783+F785+F787+F788</f>
        <v>1162930.5</v>
      </c>
      <c r="G782" s="78">
        <f>G783+G785+G787+G788</f>
        <v>1121255.8</v>
      </c>
      <c r="H782" s="78">
        <f>H783+H785+H787+H788</f>
        <v>1082378.2</v>
      </c>
      <c r="I782" s="76">
        <f t="shared" si="133"/>
        <v>93.073338994606232</v>
      </c>
      <c r="J782" s="78">
        <f t="shared" si="125"/>
        <v>96.416406655427821</v>
      </c>
      <c r="K782" s="76">
        <f>G782/F782*100</f>
        <v>96.416406655427821</v>
      </c>
    </row>
    <row r="783" spans="1:11" s="73" customFormat="1" ht="30" x14ac:dyDescent="0.25">
      <c r="A783" s="252"/>
      <c r="B783" s="168"/>
      <c r="C783" s="77" t="s">
        <v>76</v>
      </c>
      <c r="D783" s="78">
        <f>D790+D797+D804</f>
        <v>403857.6</v>
      </c>
      <c r="E783" s="78">
        <f t="shared" ref="E783:H783" si="136">E790+E797+E804</f>
        <v>403857.6</v>
      </c>
      <c r="F783" s="78">
        <f t="shared" si="136"/>
        <v>403857.6</v>
      </c>
      <c r="G783" s="78">
        <f t="shared" si="136"/>
        <v>401119.4</v>
      </c>
      <c r="H783" s="78">
        <f t="shared" si="136"/>
        <v>400341.8</v>
      </c>
      <c r="I783" s="76">
        <f t="shared" si="133"/>
        <v>99.129445626379194</v>
      </c>
      <c r="J783" s="78">
        <f t="shared" si="125"/>
        <v>99.321988740585795</v>
      </c>
      <c r="K783" s="82">
        <f>G783/F783*100</f>
        <v>99.321988740585795</v>
      </c>
    </row>
    <row r="784" spans="1:11" s="73" customFormat="1" ht="75" x14ac:dyDescent="0.25">
      <c r="A784" s="252"/>
      <c r="B784" s="168"/>
      <c r="C784" s="91" t="s">
        <v>204</v>
      </c>
      <c r="D784" s="78">
        <f>D783</f>
        <v>403857.6</v>
      </c>
      <c r="E784" s="78">
        <f t="shared" ref="E784:H784" si="137">E783</f>
        <v>403857.6</v>
      </c>
      <c r="F784" s="78">
        <f t="shared" si="137"/>
        <v>403857.6</v>
      </c>
      <c r="G784" s="78">
        <f t="shared" si="137"/>
        <v>401119.4</v>
      </c>
      <c r="H784" s="78">
        <f t="shared" si="137"/>
        <v>400341.8</v>
      </c>
      <c r="I784" s="76">
        <f t="shared" si="133"/>
        <v>99.129445626379194</v>
      </c>
      <c r="J784" s="78">
        <f t="shared" si="125"/>
        <v>99.321988740585795</v>
      </c>
      <c r="K784" s="82">
        <v>0</v>
      </c>
    </row>
    <row r="785" spans="1:11" s="73" customFormat="1" ht="45" x14ac:dyDescent="0.25">
      <c r="A785" s="252"/>
      <c r="B785" s="168"/>
      <c r="C785" s="77" t="s">
        <v>92</v>
      </c>
      <c r="D785" s="78">
        <f>D792+D799+D806</f>
        <v>759072.85000000009</v>
      </c>
      <c r="E785" s="78">
        <f t="shared" ref="E785:H785" si="138">E792+E799+E806</f>
        <v>759072.9</v>
      </c>
      <c r="F785" s="78">
        <f t="shared" si="138"/>
        <v>759072.9</v>
      </c>
      <c r="G785" s="78">
        <f t="shared" si="138"/>
        <v>720136.4</v>
      </c>
      <c r="H785" s="78">
        <f t="shared" si="138"/>
        <v>682036.4</v>
      </c>
      <c r="I785" s="76">
        <f t="shared" si="133"/>
        <v>89.851244185587703</v>
      </c>
      <c r="J785" s="78">
        <f t="shared" si="125"/>
        <v>94.87051902393037</v>
      </c>
      <c r="K785" s="82">
        <f>G785/F785*100</f>
        <v>94.87051902393037</v>
      </c>
    </row>
    <row r="786" spans="1:11" s="73" customFormat="1" ht="75" x14ac:dyDescent="0.25">
      <c r="A786" s="252"/>
      <c r="B786" s="168"/>
      <c r="C786" s="91" t="s">
        <v>205</v>
      </c>
      <c r="D786" s="78">
        <f>D785</f>
        <v>759072.85000000009</v>
      </c>
      <c r="E786" s="78">
        <f t="shared" ref="E786:H786" si="139">E785</f>
        <v>759072.9</v>
      </c>
      <c r="F786" s="78">
        <f t="shared" si="139"/>
        <v>759072.9</v>
      </c>
      <c r="G786" s="78">
        <f t="shared" si="139"/>
        <v>720136.4</v>
      </c>
      <c r="H786" s="78">
        <f t="shared" si="139"/>
        <v>682036.4</v>
      </c>
      <c r="I786" s="76">
        <f t="shared" si="133"/>
        <v>89.851244185587703</v>
      </c>
      <c r="J786" s="78">
        <f t="shared" si="125"/>
        <v>94.87051902393037</v>
      </c>
      <c r="K786" s="82">
        <v>0</v>
      </c>
    </row>
    <row r="787" spans="1:11" s="73" customFormat="1" ht="45" x14ac:dyDescent="0.25">
      <c r="A787" s="252"/>
      <c r="B787" s="168"/>
      <c r="C787" s="77" t="s">
        <v>78</v>
      </c>
      <c r="D787" s="78">
        <f>D794+D801+D808</f>
        <v>0</v>
      </c>
      <c r="E787" s="78">
        <f t="shared" ref="E787:H787" si="140">E794+E801+E808</f>
        <v>0</v>
      </c>
      <c r="F787" s="78">
        <f t="shared" si="140"/>
        <v>0</v>
      </c>
      <c r="G787" s="78">
        <f t="shared" si="140"/>
        <v>0</v>
      </c>
      <c r="H787" s="78">
        <f t="shared" si="140"/>
        <v>0</v>
      </c>
      <c r="I787" s="76">
        <v>0</v>
      </c>
      <c r="J787" s="78">
        <v>0</v>
      </c>
      <c r="K787" s="82">
        <v>0</v>
      </c>
    </row>
    <row r="788" spans="1:11" s="73" customFormat="1" ht="45" x14ac:dyDescent="0.25">
      <c r="A788" s="252"/>
      <c r="B788" s="168"/>
      <c r="C788" s="77" t="s">
        <v>79</v>
      </c>
      <c r="D788" s="78">
        <v>0</v>
      </c>
      <c r="E788" s="78">
        <v>0</v>
      </c>
      <c r="F788" s="82">
        <v>0</v>
      </c>
      <c r="G788" s="82">
        <v>0</v>
      </c>
      <c r="H788" s="82">
        <v>0</v>
      </c>
      <c r="I788" s="76">
        <v>0</v>
      </c>
      <c r="J788" s="78">
        <v>0</v>
      </c>
      <c r="K788" s="82">
        <v>0</v>
      </c>
    </row>
    <row r="789" spans="1:11" s="73" customFormat="1" ht="15" customHeight="1" x14ac:dyDescent="0.25">
      <c r="A789" s="252"/>
      <c r="B789" s="168" t="s">
        <v>226</v>
      </c>
      <c r="C789" s="77" t="s">
        <v>203</v>
      </c>
      <c r="D789" s="78">
        <f>D790+D792+D794+D795</f>
        <v>177288.05</v>
      </c>
      <c r="E789" s="78">
        <f>E790+E792+E794+E795</f>
        <v>177288.1</v>
      </c>
      <c r="F789" s="78">
        <f>F790+F792+F794+F795</f>
        <v>177288.1</v>
      </c>
      <c r="G789" s="78">
        <f>G790+G792+G794+G795</f>
        <v>177212.7</v>
      </c>
      <c r="H789" s="78">
        <f>H790+H792+H794+H795</f>
        <v>177212.7</v>
      </c>
      <c r="I789" s="76">
        <f t="shared" si="133"/>
        <v>99.957498545446256</v>
      </c>
      <c r="J789" s="78">
        <f t="shared" si="125"/>
        <v>99.957470354750271</v>
      </c>
      <c r="K789" s="76">
        <f>G789/F789*100</f>
        <v>99.957470354750271</v>
      </c>
    </row>
    <row r="790" spans="1:11" s="73" customFormat="1" ht="30" x14ac:dyDescent="0.25">
      <c r="A790" s="252"/>
      <c r="B790" s="168"/>
      <c r="C790" s="77" t="s">
        <v>76</v>
      </c>
      <c r="D790" s="78">
        <f>D811+D818+D839+D867+D881+D888</f>
        <v>116778</v>
      </c>
      <c r="E790" s="78">
        <f>E811+E818+E839+E867+E881+E888</f>
        <v>116778</v>
      </c>
      <c r="F790" s="78">
        <f>F811+F818+F839+F867+F881+F888</f>
        <v>116778</v>
      </c>
      <c r="G790" s="78">
        <f>G811+G818+G839+G867+G881+G888</f>
        <v>116773.5</v>
      </c>
      <c r="H790" s="78">
        <f>H811+H818+H839+H867+H881+H888</f>
        <v>116773.5</v>
      </c>
      <c r="I790" s="76">
        <f t="shared" si="133"/>
        <v>99.996146534449977</v>
      </c>
      <c r="J790" s="78">
        <f t="shared" si="125"/>
        <v>99.996146534449977</v>
      </c>
      <c r="K790" s="82">
        <f>G790/F790*100</f>
        <v>99.996146534449977</v>
      </c>
    </row>
    <row r="791" spans="1:11" s="73" customFormat="1" ht="75" x14ac:dyDescent="0.25">
      <c r="A791" s="252"/>
      <c r="B791" s="168"/>
      <c r="C791" s="91" t="s">
        <v>204</v>
      </c>
      <c r="D791" s="78">
        <f t="shared" ref="D791:H792" si="141">D812+D819+D840+D868</f>
        <v>13524.6</v>
      </c>
      <c r="E791" s="78">
        <f t="shared" si="141"/>
        <v>13524.6</v>
      </c>
      <c r="F791" s="78">
        <f t="shared" si="141"/>
        <v>13524.6</v>
      </c>
      <c r="G791" s="78">
        <f t="shared" si="141"/>
        <v>13523.1</v>
      </c>
      <c r="H791" s="78">
        <f t="shared" si="141"/>
        <v>13523.1</v>
      </c>
      <c r="I791" s="76">
        <f t="shared" si="133"/>
        <v>99.988909098975199</v>
      </c>
      <c r="J791" s="78">
        <f t="shared" si="125"/>
        <v>99.988909098975199</v>
      </c>
      <c r="K791" s="82">
        <v>0</v>
      </c>
    </row>
    <row r="792" spans="1:11" s="73" customFormat="1" ht="45" x14ac:dyDescent="0.25">
      <c r="A792" s="252"/>
      <c r="B792" s="168"/>
      <c r="C792" s="77" t="s">
        <v>92</v>
      </c>
      <c r="D792" s="78">
        <f t="shared" si="141"/>
        <v>60510.049999999996</v>
      </c>
      <c r="E792" s="78">
        <f t="shared" si="141"/>
        <v>60510.1</v>
      </c>
      <c r="F792" s="78">
        <f t="shared" si="141"/>
        <v>60510.1</v>
      </c>
      <c r="G792" s="78">
        <f t="shared" si="141"/>
        <v>60439.199999999997</v>
      </c>
      <c r="H792" s="78">
        <f t="shared" si="141"/>
        <v>60439.199999999997</v>
      </c>
      <c r="I792" s="76">
        <f t="shared" si="133"/>
        <v>99.882912012136828</v>
      </c>
      <c r="J792" s="78">
        <f t="shared" si="125"/>
        <v>99.882829478054063</v>
      </c>
      <c r="K792" s="82">
        <f>G792/F792*100</f>
        <v>99.882829478054063</v>
      </c>
    </row>
    <row r="793" spans="1:11" s="73" customFormat="1" ht="75" x14ac:dyDescent="0.25">
      <c r="A793" s="252"/>
      <c r="B793" s="168"/>
      <c r="C793" s="91" t="s">
        <v>205</v>
      </c>
      <c r="D793" s="78">
        <f>D814+D821+D842+D870</f>
        <v>60510.049999999996</v>
      </c>
      <c r="E793" s="78">
        <f t="shared" ref="E793:H793" si="142">E792</f>
        <v>60510.1</v>
      </c>
      <c r="F793" s="78">
        <f t="shared" si="142"/>
        <v>60510.1</v>
      </c>
      <c r="G793" s="78">
        <f t="shared" si="142"/>
        <v>60439.199999999997</v>
      </c>
      <c r="H793" s="78">
        <f t="shared" si="142"/>
        <v>60439.199999999997</v>
      </c>
      <c r="I793" s="76">
        <f t="shared" si="133"/>
        <v>99.882912012136828</v>
      </c>
      <c r="J793" s="78">
        <f t="shared" si="125"/>
        <v>99.882829478054063</v>
      </c>
      <c r="K793" s="82">
        <v>0</v>
      </c>
    </row>
    <row r="794" spans="1:11" s="73" customFormat="1" ht="45" x14ac:dyDescent="0.25">
      <c r="A794" s="252"/>
      <c r="B794" s="168"/>
      <c r="C794" s="77" t="s">
        <v>78</v>
      </c>
      <c r="D794" s="78">
        <v>0</v>
      </c>
      <c r="E794" s="78">
        <v>0</v>
      </c>
      <c r="F794" s="82">
        <v>0</v>
      </c>
      <c r="G794" s="82">
        <v>0</v>
      </c>
      <c r="H794" s="82">
        <v>0</v>
      </c>
      <c r="I794" s="76">
        <v>0</v>
      </c>
      <c r="J794" s="78">
        <v>0</v>
      </c>
      <c r="K794" s="82">
        <v>0</v>
      </c>
    </row>
    <row r="795" spans="1:11" s="73" customFormat="1" ht="45" x14ac:dyDescent="0.25">
      <c r="A795" s="252"/>
      <c r="B795" s="168"/>
      <c r="C795" s="77" t="s">
        <v>79</v>
      </c>
      <c r="D795" s="78">
        <v>0</v>
      </c>
      <c r="E795" s="78">
        <v>0</v>
      </c>
      <c r="F795" s="82">
        <v>0</v>
      </c>
      <c r="G795" s="82">
        <v>0</v>
      </c>
      <c r="H795" s="82">
        <v>0</v>
      </c>
      <c r="I795" s="76">
        <v>0</v>
      </c>
      <c r="J795" s="78">
        <v>0</v>
      </c>
      <c r="K795" s="82">
        <v>0</v>
      </c>
    </row>
    <row r="796" spans="1:11" s="73" customFormat="1" ht="15" customHeight="1" x14ac:dyDescent="0.25">
      <c r="A796" s="252"/>
      <c r="B796" s="168" t="s">
        <v>208</v>
      </c>
      <c r="C796" s="77" t="s">
        <v>203</v>
      </c>
      <c r="D796" s="78">
        <f>D797+D799+D801+D802</f>
        <v>985642.4</v>
      </c>
      <c r="E796" s="78">
        <f>E797+E799+E801+E802</f>
        <v>985642.4</v>
      </c>
      <c r="F796" s="78">
        <f>F797+F799+F801+F802</f>
        <v>985642.4</v>
      </c>
      <c r="G796" s="78">
        <f>G797+G799+G801+G802</f>
        <v>944043.10000000009</v>
      </c>
      <c r="H796" s="78">
        <f>H797+H799+H801+H802</f>
        <v>905165.5</v>
      </c>
      <c r="I796" s="76">
        <f t="shared" si="133"/>
        <v>91.835081364194565</v>
      </c>
      <c r="J796" s="78">
        <f t="shared" si="125"/>
        <v>95.779473366811345</v>
      </c>
      <c r="K796" s="76">
        <f>G796/F796*100</f>
        <v>95.779473366811345</v>
      </c>
    </row>
    <row r="797" spans="1:11" s="73" customFormat="1" ht="30" x14ac:dyDescent="0.25">
      <c r="A797" s="252"/>
      <c r="B797" s="168"/>
      <c r="C797" s="77" t="s">
        <v>76</v>
      </c>
      <c r="D797" s="78">
        <f>D846+D874</f>
        <v>287079.59999999998</v>
      </c>
      <c r="E797" s="78">
        <f>E846+E874</f>
        <v>287079.59999999998</v>
      </c>
      <c r="F797" s="78">
        <f>F846+F874</f>
        <v>287079.59999999998</v>
      </c>
      <c r="G797" s="78">
        <f>G846+G874</f>
        <v>284345.90000000002</v>
      </c>
      <c r="H797" s="78">
        <f>H846+H874</f>
        <v>283568.3</v>
      </c>
      <c r="I797" s="76">
        <f t="shared" si="133"/>
        <v>98.77688975461858</v>
      </c>
      <c r="J797" s="78">
        <f t="shared" si="125"/>
        <v>99.047755396064389</v>
      </c>
      <c r="K797" s="82">
        <f>G797/F797*100</f>
        <v>99.047755396064389</v>
      </c>
    </row>
    <row r="798" spans="1:11" s="73" customFormat="1" ht="75" x14ac:dyDescent="0.25">
      <c r="A798" s="252"/>
      <c r="B798" s="168"/>
      <c r="C798" s="91" t="s">
        <v>204</v>
      </c>
      <c r="D798" s="78">
        <f>D797</f>
        <v>287079.59999999998</v>
      </c>
      <c r="E798" s="78">
        <f t="shared" ref="E798:H798" si="143">E797</f>
        <v>287079.59999999998</v>
      </c>
      <c r="F798" s="78">
        <f t="shared" si="143"/>
        <v>287079.59999999998</v>
      </c>
      <c r="G798" s="78">
        <f t="shared" si="143"/>
        <v>284345.90000000002</v>
      </c>
      <c r="H798" s="78">
        <f t="shared" si="143"/>
        <v>283568.3</v>
      </c>
      <c r="I798" s="76">
        <f t="shared" si="133"/>
        <v>98.77688975461858</v>
      </c>
      <c r="J798" s="78">
        <f t="shared" si="125"/>
        <v>99.047755396064389</v>
      </c>
      <c r="K798" s="82">
        <v>0</v>
      </c>
    </row>
    <row r="799" spans="1:11" s="73" customFormat="1" ht="45" x14ac:dyDescent="0.25">
      <c r="A799" s="252"/>
      <c r="B799" s="168"/>
      <c r="C799" s="77" t="s">
        <v>92</v>
      </c>
      <c r="D799" s="78">
        <f>D848+D876</f>
        <v>698562.8</v>
      </c>
      <c r="E799" s="78">
        <f>E848+E876</f>
        <v>698562.8</v>
      </c>
      <c r="F799" s="78">
        <f>F848+F876</f>
        <v>698562.8</v>
      </c>
      <c r="G799" s="78">
        <f>G848+G876</f>
        <v>659697.20000000007</v>
      </c>
      <c r="H799" s="78">
        <f>H848+H876</f>
        <v>621597.20000000007</v>
      </c>
      <c r="I799" s="76">
        <f t="shared" si="133"/>
        <v>88.982293360024329</v>
      </c>
      <c r="J799" s="78">
        <f t="shared" si="125"/>
        <v>94.436348457146593</v>
      </c>
      <c r="K799" s="82">
        <f>G799/F799*100</f>
        <v>94.436348457146593</v>
      </c>
    </row>
    <row r="800" spans="1:11" s="73" customFormat="1" ht="75" x14ac:dyDescent="0.25">
      <c r="A800" s="252"/>
      <c r="B800" s="168"/>
      <c r="C800" s="91" t="s">
        <v>205</v>
      </c>
      <c r="D800" s="78">
        <f>D799</f>
        <v>698562.8</v>
      </c>
      <c r="E800" s="78">
        <f>E799</f>
        <v>698562.8</v>
      </c>
      <c r="F800" s="78">
        <f>F799</f>
        <v>698562.8</v>
      </c>
      <c r="G800" s="78">
        <f>G799</f>
        <v>659697.20000000007</v>
      </c>
      <c r="H800" s="78">
        <f>H799</f>
        <v>621597.20000000007</v>
      </c>
      <c r="I800" s="76">
        <f t="shared" si="133"/>
        <v>88.982293360024329</v>
      </c>
      <c r="J800" s="78">
        <f t="shared" si="125"/>
        <v>94.436348457146593</v>
      </c>
      <c r="K800" s="82">
        <v>0</v>
      </c>
    </row>
    <row r="801" spans="1:11" s="73" customFormat="1" ht="45" x14ac:dyDescent="0.25">
      <c r="A801" s="252"/>
      <c r="B801" s="168"/>
      <c r="C801" s="77" t="s">
        <v>78</v>
      </c>
      <c r="D801" s="78">
        <v>0</v>
      </c>
      <c r="E801" s="78">
        <v>0</v>
      </c>
      <c r="F801" s="82">
        <v>0</v>
      </c>
      <c r="G801" s="82">
        <v>0</v>
      </c>
      <c r="H801" s="82">
        <v>0</v>
      </c>
      <c r="I801" s="76">
        <v>0</v>
      </c>
      <c r="J801" s="78">
        <v>0</v>
      </c>
      <c r="K801" s="82">
        <v>0</v>
      </c>
    </row>
    <row r="802" spans="1:11" s="73" customFormat="1" ht="45" x14ac:dyDescent="0.25">
      <c r="A802" s="252"/>
      <c r="B802" s="168"/>
      <c r="C802" s="77" t="s">
        <v>79</v>
      </c>
      <c r="D802" s="78">
        <v>0</v>
      </c>
      <c r="E802" s="78">
        <v>0</v>
      </c>
      <c r="F802" s="82">
        <v>0</v>
      </c>
      <c r="G802" s="82">
        <v>0</v>
      </c>
      <c r="H802" s="82">
        <v>0</v>
      </c>
      <c r="I802" s="76">
        <v>0</v>
      </c>
      <c r="J802" s="78">
        <v>0</v>
      </c>
      <c r="K802" s="82">
        <v>0</v>
      </c>
    </row>
    <row r="803" spans="1:11" s="73" customFormat="1" ht="15" customHeight="1" x14ac:dyDescent="0.25">
      <c r="A803" s="252"/>
      <c r="B803" s="168" t="s">
        <v>314</v>
      </c>
      <c r="C803" s="77" t="s">
        <v>203</v>
      </c>
      <c r="D803" s="78">
        <f>D804+D806+D808+D809</f>
        <v>0</v>
      </c>
      <c r="E803" s="78">
        <f>E804+E806+E808+E809</f>
        <v>0</v>
      </c>
      <c r="F803" s="78">
        <f>F804+F806+F808+F809</f>
        <v>0</v>
      </c>
      <c r="G803" s="78">
        <f>G804+G806+G808+G809</f>
        <v>0</v>
      </c>
      <c r="H803" s="78">
        <f>H804+H806+H808+H809</f>
        <v>0</v>
      </c>
      <c r="I803" s="76">
        <v>0</v>
      </c>
      <c r="J803" s="78">
        <v>0</v>
      </c>
      <c r="K803" s="76">
        <v>0</v>
      </c>
    </row>
    <row r="804" spans="1:11" s="73" customFormat="1" ht="30" x14ac:dyDescent="0.25">
      <c r="A804" s="252"/>
      <c r="B804" s="168"/>
      <c r="C804" s="77" t="s">
        <v>76</v>
      </c>
      <c r="D804" s="78">
        <v>0</v>
      </c>
      <c r="E804" s="78">
        <v>0</v>
      </c>
      <c r="F804" s="78">
        <v>0</v>
      </c>
      <c r="G804" s="78">
        <v>0</v>
      </c>
      <c r="H804" s="78">
        <v>0</v>
      </c>
      <c r="I804" s="76">
        <v>0</v>
      </c>
      <c r="J804" s="78">
        <v>0</v>
      </c>
      <c r="K804" s="82">
        <v>0</v>
      </c>
    </row>
    <row r="805" spans="1:11" s="73" customFormat="1" ht="75" x14ac:dyDescent="0.25">
      <c r="A805" s="252"/>
      <c r="B805" s="168"/>
      <c r="C805" s="91" t="s">
        <v>204</v>
      </c>
      <c r="D805" s="78">
        <v>0</v>
      </c>
      <c r="E805" s="78">
        <v>0</v>
      </c>
      <c r="F805" s="82">
        <v>0</v>
      </c>
      <c r="G805" s="82">
        <v>0</v>
      </c>
      <c r="H805" s="82">
        <v>0</v>
      </c>
      <c r="I805" s="76">
        <v>0</v>
      </c>
      <c r="J805" s="78">
        <v>0</v>
      </c>
      <c r="K805" s="82">
        <v>0</v>
      </c>
    </row>
    <row r="806" spans="1:11" s="73" customFormat="1" ht="45" x14ac:dyDescent="0.25">
      <c r="A806" s="252"/>
      <c r="B806" s="168"/>
      <c r="C806" s="77" t="s">
        <v>92</v>
      </c>
      <c r="D806" s="78">
        <v>0</v>
      </c>
      <c r="E806" s="78">
        <v>0</v>
      </c>
      <c r="F806" s="82">
        <v>0</v>
      </c>
      <c r="G806" s="82">
        <v>0</v>
      </c>
      <c r="H806" s="82">
        <v>0</v>
      </c>
      <c r="I806" s="76">
        <v>0</v>
      </c>
      <c r="J806" s="78">
        <v>0</v>
      </c>
      <c r="K806" s="82">
        <v>0</v>
      </c>
    </row>
    <row r="807" spans="1:11" s="73" customFormat="1" ht="75" x14ac:dyDescent="0.25">
      <c r="A807" s="252"/>
      <c r="B807" s="168"/>
      <c r="C807" s="91" t="s">
        <v>205</v>
      </c>
      <c r="D807" s="78">
        <f>D806</f>
        <v>0</v>
      </c>
      <c r="E807" s="78">
        <f>E806</f>
        <v>0</v>
      </c>
      <c r="F807" s="78">
        <f>F806</f>
        <v>0</v>
      </c>
      <c r="G807" s="78">
        <f>G806</f>
        <v>0</v>
      </c>
      <c r="H807" s="78">
        <f>H806</f>
        <v>0</v>
      </c>
      <c r="I807" s="76">
        <v>0</v>
      </c>
      <c r="J807" s="78">
        <v>0</v>
      </c>
      <c r="K807" s="82">
        <v>0</v>
      </c>
    </row>
    <row r="808" spans="1:11" s="73" customFormat="1" ht="45" x14ac:dyDescent="0.25">
      <c r="A808" s="252"/>
      <c r="B808" s="168"/>
      <c r="C808" s="77" t="s">
        <v>78</v>
      </c>
      <c r="D808" s="78">
        <v>0</v>
      </c>
      <c r="E808" s="78">
        <v>0</v>
      </c>
      <c r="F808" s="82">
        <v>0</v>
      </c>
      <c r="G808" s="82">
        <v>0</v>
      </c>
      <c r="H808" s="82">
        <v>0</v>
      </c>
      <c r="I808" s="76">
        <v>0</v>
      </c>
      <c r="J808" s="78">
        <v>0</v>
      </c>
      <c r="K808" s="82">
        <v>0</v>
      </c>
    </row>
    <row r="809" spans="1:11" s="73" customFormat="1" ht="45" x14ac:dyDescent="0.25">
      <c r="A809" s="253"/>
      <c r="B809" s="168"/>
      <c r="C809" s="77" t="s">
        <v>79</v>
      </c>
      <c r="D809" s="78">
        <v>0</v>
      </c>
      <c r="E809" s="78">
        <v>0</v>
      </c>
      <c r="F809" s="82">
        <v>0</v>
      </c>
      <c r="G809" s="82">
        <v>0</v>
      </c>
      <c r="H809" s="82">
        <v>0</v>
      </c>
      <c r="I809" s="76">
        <v>0</v>
      </c>
      <c r="J809" s="78">
        <v>0</v>
      </c>
      <c r="K809" s="82">
        <v>0</v>
      </c>
    </row>
    <row r="810" spans="1:11" s="73" customFormat="1" ht="15" customHeight="1" x14ac:dyDescent="0.25">
      <c r="A810" s="260" t="s">
        <v>315</v>
      </c>
      <c r="B810" s="168" t="s">
        <v>226</v>
      </c>
      <c r="C810" s="77" t="s">
        <v>203</v>
      </c>
      <c r="D810" s="78">
        <f>D811+D813+D815+D816</f>
        <v>11041.1</v>
      </c>
      <c r="E810" s="78">
        <f>E811+E813+E815+E816</f>
        <v>11041.1</v>
      </c>
      <c r="F810" s="78">
        <f>F811+F813+F815+F816</f>
        <v>11041.1</v>
      </c>
      <c r="G810" s="78">
        <f>G811+G813+G815+G816</f>
        <v>11041.1</v>
      </c>
      <c r="H810" s="78">
        <f>H811+H813+H815+H816</f>
        <v>11041.1</v>
      </c>
      <c r="I810" s="76">
        <f t="shared" si="133"/>
        <v>100</v>
      </c>
      <c r="J810" s="78">
        <f t="shared" si="125"/>
        <v>100</v>
      </c>
      <c r="K810" s="76">
        <f>G810/F810*100</f>
        <v>100</v>
      </c>
    </row>
    <row r="811" spans="1:11" s="73" customFormat="1" ht="30" x14ac:dyDescent="0.25">
      <c r="A811" s="261"/>
      <c r="B811" s="168"/>
      <c r="C811" s="77" t="s">
        <v>76</v>
      </c>
      <c r="D811" s="78">
        <v>7622.5</v>
      </c>
      <c r="E811" s="78">
        <v>7622.5</v>
      </c>
      <c r="F811" s="78">
        <v>7622.5</v>
      </c>
      <c r="G811" s="78">
        <v>7622.5</v>
      </c>
      <c r="H811" s="78">
        <v>7622.5</v>
      </c>
      <c r="I811" s="76">
        <f t="shared" si="133"/>
        <v>100</v>
      </c>
      <c r="J811" s="78">
        <f t="shared" si="125"/>
        <v>100</v>
      </c>
      <c r="K811" s="82">
        <f>G811/F811*100</f>
        <v>100</v>
      </c>
    </row>
    <row r="812" spans="1:11" s="73" customFormat="1" ht="75" x14ac:dyDescent="0.25">
      <c r="A812" s="261"/>
      <c r="B812" s="168"/>
      <c r="C812" s="91" t="s">
        <v>204</v>
      </c>
      <c r="D812" s="78">
        <f>D811</f>
        <v>7622.5</v>
      </c>
      <c r="E812" s="78">
        <f t="shared" ref="E812:H812" si="144">E811</f>
        <v>7622.5</v>
      </c>
      <c r="F812" s="78">
        <f t="shared" si="144"/>
        <v>7622.5</v>
      </c>
      <c r="G812" s="78">
        <f t="shared" si="144"/>
        <v>7622.5</v>
      </c>
      <c r="H812" s="78">
        <f t="shared" si="144"/>
        <v>7622.5</v>
      </c>
      <c r="I812" s="76">
        <f t="shared" si="133"/>
        <v>100</v>
      </c>
      <c r="J812" s="78">
        <f t="shared" si="125"/>
        <v>100</v>
      </c>
      <c r="K812" s="78">
        <f t="shared" si="125"/>
        <v>100</v>
      </c>
    </row>
    <row r="813" spans="1:11" s="73" customFormat="1" ht="45" x14ac:dyDescent="0.25">
      <c r="A813" s="261"/>
      <c r="B813" s="168"/>
      <c r="C813" s="77" t="s">
        <v>92</v>
      </c>
      <c r="D813" s="78">
        <v>3418.6</v>
      </c>
      <c r="E813" s="78">
        <v>3418.6</v>
      </c>
      <c r="F813" s="78">
        <v>3418.6</v>
      </c>
      <c r="G813" s="78">
        <v>3418.6</v>
      </c>
      <c r="H813" s="78">
        <v>3418.6</v>
      </c>
      <c r="I813" s="76">
        <f t="shared" si="133"/>
        <v>100</v>
      </c>
      <c r="J813" s="78">
        <f t="shared" si="125"/>
        <v>100</v>
      </c>
      <c r="K813" s="78">
        <f t="shared" si="125"/>
        <v>100</v>
      </c>
    </row>
    <row r="814" spans="1:11" s="73" customFormat="1" ht="75" x14ac:dyDescent="0.25">
      <c r="A814" s="261"/>
      <c r="B814" s="168"/>
      <c r="C814" s="91" t="s">
        <v>205</v>
      </c>
      <c r="D814" s="78">
        <f>D813</f>
        <v>3418.6</v>
      </c>
      <c r="E814" s="78">
        <f>E813</f>
        <v>3418.6</v>
      </c>
      <c r="F814" s="78">
        <f>F813</f>
        <v>3418.6</v>
      </c>
      <c r="G814" s="78">
        <f>G813</f>
        <v>3418.6</v>
      </c>
      <c r="H814" s="78">
        <f>H813</f>
        <v>3418.6</v>
      </c>
      <c r="I814" s="76">
        <f t="shared" si="133"/>
        <v>100</v>
      </c>
      <c r="J814" s="78">
        <f t="shared" si="125"/>
        <v>100</v>
      </c>
      <c r="K814" s="78">
        <f t="shared" si="125"/>
        <v>100</v>
      </c>
    </row>
    <row r="815" spans="1:11" s="73" customFormat="1" ht="45" x14ac:dyDescent="0.25">
      <c r="A815" s="261"/>
      <c r="B815" s="168"/>
      <c r="C815" s="77" t="s">
        <v>78</v>
      </c>
      <c r="D815" s="78">
        <v>0</v>
      </c>
      <c r="E815" s="78">
        <v>0</v>
      </c>
      <c r="F815" s="82">
        <v>0</v>
      </c>
      <c r="G815" s="82">
        <v>0</v>
      </c>
      <c r="H815" s="82">
        <v>0</v>
      </c>
      <c r="I815" s="76">
        <v>0</v>
      </c>
      <c r="J815" s="78">
        <v>0</v>
      </c>
      <c r="K815" s="82">
        <v>0</v>
      </c>
    </row>
    <row r="816" spans="1:11" s="73" customFormat="1" ht="45" x14ac:dyDescent="0.25">
      <c r="A816" s="262"/>
      <c r="B816" s="168"/>
      <c r="C816" s="77" t="s">
        <v>79</v>
      </c>
      <c r="D816" s="78">
        <v>0</v>
      </c>
      <c r="E816" s="78">
        <v>0</v>
      </c>
      <c r="F816" s="82">
        <v>0</v>
      </c>
      <c r="G816" s="82">
        <v>0</v>
      </c>
      <c r="H816" s="82">
        <v>0</v>
      </c>
      <c r="I816" s="76">
        <v>0</v>
      </c>
      <c r="J816" s="78">
        <v>0</v>
      </c>
      <c r="K816" s="82">
        <v>0</v>
      </c>
    </row>
    <row r="817" spans="1:11" s="73" customFormat="1" ht="15" customHeight="1" x14ac:dyDescent="0.25">
      <c r="A817" s="251" t="s">
        <v>316</v>
      </c>
      <c r="B817" s="168" t="s">
        <v>226</v>
      </c>
      <c r="C817" s="77" t="s">
        <v>203</v>
      </c>
      <c r="D817" s="78">
        <f>D818+D820+D822+D823</f>
        <v>46649.45</v>
      </c>
      <c r="E817" s="78">
        <f>E818+E820+E822+E823</f>
        <v>46649.5</v>
      </c>
      <c r="F817" s="78">
        <f>F818+F820+F822+F823</f>
        <v>46649.5</v>
      </c>
      <c r="G817" s="78">
        <f>G818+G820+G822+G823</f>
        <v>46577.1</v>
      </c>
      <c r="H817" s="78">
        <f>H818+H820+H822+H823</f>
        <v>46577.1</v>
      </c>
      <c r="I817" s="76">
        <f t="shared" si="133"/>
        <v>99.844907067500259</v>
      </c>
      <c r="J817" s="78">
        <f t="shared" si="125"/>
        <v>99.844800051447493</v>
      </c>
      <c r="K817" s="76">
        <f>G817/F817*100</f>
        <v>99.844800051447493</v>
      </c>
    </row>
    <row r="818" spans="1:11" s="73" customFormat="1" ht="30" x14ac:dyDescent="0.25">
      <c r="A818" s="252"/>
      <c r="B818" s="168"/>
      <c r="C818" s="77" t="s">
        <v>76</v>
      </c>
      <c r="D818" s="78">
        <f>D825+D832</f>
        <v>933</v>
      </c>
      <c r="E818" s="78">
        <f t="shared" ref="E818:H818" si="145">E825+E832</f>
        <v>933</v>
      </c>
      <c r="F818" s="78">
        <f t="shared" si="145"/>
        <v>933</v>
      </c>
      <c r="G818" s="78">
        <f t="shared" si="145"/>
        <v>931.5</v>
      </c>
      <c r="H818" s="78">
        <f t="shared" si="145"/>
        <v>931.5</v>
      </c>
      <c r="I818" s="76">
        <f t="shared" si="133"/>
        <v>99.839228295819936</v>
      </c>
      <c r="J818" s="78">
        <f t="shared" ref="J818:J881" si="146">G818/E818*100</f>
        <v>99.839228295819936</v>
      </c>
      <c r="K818" s="82">
        <f>G818/F818*100</f>
        <v>99.839228295819936</v>
      </c>
    </row>
    <row r="819" spans="1:11" s="73" customFormat="1" ht="75" x14ac:dyDescent="0.25">
      <c r="A819" s="252"/>
      <c r="B819" s="168"/>
      <c r="C819" s="91" t="s">
        <v>204</v>
      </c>
      <c r="D819" s="78">
        <f>D818</f>
        <v>933</v>
      </c>
      <c r="E819" s="78">
        <f t="shared" ref="E819:H819" si="147">E818</f>
        <v>933</v>
      </c>
      <c r="F819" s="78">
        <f t="shared" si="147"/>
        <v>933</v>
      </c>
      <c r="G819" s="78">
        <f t="shared" si="147"/>
        <v>931.5</v>
      </c>
      <c r="H819" s="78">
        <f t="shared" si="147"/>
        <v>931.5</v>
      </c>
      <c r="I819" s="76">
        <f t="shared" si="133"/>
        <v>99.839228295819936</v>
      </c>
      <c r="J819" s="78">
        <f t="shared" si="146"/>
        <v>99.839228295819936</v>
      </c>
      <c r="K819" s="82">
        <v>0</v>
      </c>
    </row>
    <row r="820" spans="1:11" s="73" customFormat="1" ht="45" x14ac:dyDescent="0.25">
      <c r="A820" s="252"/>
      <c r="B820" s="168"/>
      <c r="C820" s="77" t="s">
        <v>92</v>
      </c>
      <c r="D820" s="78">
        <f>D827+D834</f>
        <v>45716.45</v>
      </c>
      <c r="E820" s="78">
        <f t="shared" ref="E820:H820" si="148">E827+E834</f>
        <v>45716.5</v>
      </c>
      <c r="F820" s="78">
        <f t="shared" si="148"/>
        <v>45716.5</v>
      </c>
      <c r="G820" s="78">
        <f t="shared" si="148"/>
        <v>45645.599999999999</v>
      </c>
      <c r="H820" s="78">
        <f t="shared" si="148"/>
        <v>45645.599999999999</v>
      </c>
      <c r="I820" s="76">
        <f t="shared" si="133"/>
        <v>99.845022962194136</v>
      </c>
      <c r="J820" s="78">
        <f t="shared" si="146"/>
        <v>99.844913761989645</v>
      </c>
      <c r="K820" s="82">
        <v>0</v>
      </c>
    </row>
    <row r="821" spans="1:11" s="73" customFormat="1" ht="75" x14ac:dyDescent="0.25">
      <c r="A821" s="252"/>
      <c r="B821" s="168"/>
      <c r="C821" s="91" t="s">
        <v>205</v>
      </c>
      <c r="D821" s="78">
        <f>D820</f>
        <v>45716.45</v>
      </c>
      <c r="E821" s="78">
        <f>E820</f>
        <v>45716.5</v>
      </c>
      <c r="F821" s="78">
        <f>F820</f>
        <v>45716.5</v>
      </c>
      <c r="G821" s="78">
        <f>G820</f>
        <v>45645.599999999999</v>
      </c>
      <c r="H821" s="78">
        <f>H820</f>
        <v>45645.599999999999</v>
      </c>
      <c r="I821" s="76">
        <f t="shared" si="133"/>
        <v>99.845022962194136</v>
      </c>
      <c r="J821" s="78">
        <f t="shared" si="146"/>
        <v>99.844913761989645</v>
      </c>
      <c r="K821" s="82">
        <v>0</v>
      </c>
    </row>
    <row r="822" spans="1:11" s="73" customFormat="1" ht="45" x14ac:dyDescent="0.25">
      <c r="A822" s="252"/>
      <c r="B822" s="168"/>
      <c r="C822" s="77" t="s">
        <v>78</v>
      </c>
      <c r="D822" s="78">
        <v>0</v>
      </c>
      <c r="E822" s="78">
        <v>0</v>
      </c>
      <c r="F822" s="82">
        <v>0</v>
      </c>
      <c r="G822" s="82">
        <v>0</v>
      </c>
      <c r="H822" s="82">
        <v>0</v>
      </c>
      <c r="I822" s="76">
        <v>0</v>
      </c>
      <c r="J822" s="78">
        <v>0</v>
      </c>
      <c r="K822" s="82">
        <v>0</v>
      </c>
    </row>
    <row r="823" spans="1:11" s="73" customFormat="1" ht="45" x14ac:dyDescent="0.25">
      <c r="A823" s="253"/>
      <c r="B823" s="168"/>
      <c r="C823" s="77" t="s">
        <v>79</v>
      </c>
      <c r="D823" s="78">
        <v>0</v>
      </c>
      <c r="E823" s="78">
        <v>0</v>
      </c>
      <c r="F823" s="82">
        <v>0</v>
      </c>
      <c r="G823" s="82">
        <v>0</v>
      </c>
      <c r="H823" s="82">
        <v>0</v>
      </c>
      <c r="I823" s="76">
        <v>0</v>
      </c>
      <c r="J823" s="78">
        <v>0</v>
      </c>
      <c r="K823" s="82">
        <v>0</v>
      </c>
    </row>
    <row r="824" spans="1:11" s="73" customFormat="1" ht="15" customHeight="1" x14ac:dyDescent="0.25">
      <c r="A824" s="254" t="s">
        <v>317</v>
      </c>
      <c r="B824" s="168" t="s">
        <v>226</v>
      </c>
      <c r="C824" s="77" t="s">
        <v>203</v>
      </c>
      <c r="D824" s="78">
        <f>D825+D827+D829+D830</f>
        <v>21229.949999999997</v>
      </c>
      <c r="E824" s="78">
        <f>E825+E827+E829+E830</f>
        <v>21230</v>
      </c>
      <c r="F824" s="78">
        <f>F825+F827+F829+F830</f>
        <v>21230</v>
      </c>
      <c r="G824" s="78">
        <f>G825+G827+G829+G830</f>
        <v>21157.599999999999</v>
      </c>
      <c r="H824" s="78">
        <f>H825+H827+H829+H830</f>
        <v>21157.599999999999</v>
      </c>
      <c r="I824" s="76">
        <f t="shared" si="133"/>
        <v>99.659207864361449</v>
      </c>
      <c r="J824" s="78">
        <f t="shared" si="146"/>
        <v>99.658973151201124</v>
      </c>
      <c r="K824" s="76">
        <f>G824/F824*100</f>
        <v>99.658973151201124</v>
      </c>
    </row>
    <row r="825" spans="1:11" s="73" customFormat="1" ht="30" x14ac:dyDescent="0.25">
      <c r="A825" s="255"/>
      <c r="B825" s="168"/>
      <c r="C825" s="77" t="s">
        <v>76</v>
      </c>
      <c r="D825" s="78">
        <v>424.6</v>
      </c>
      <c r="E825" s="78">
        <v>424.6</v>
      </c>
      <c r="F825" s="78">
        <v>424.6</v>
      </c>
      <c r="G825" s="78">
        <v>423.1</v>
      </c>
      <c r="H825" s="78">
        <v>423.1</v>
      </c>
      <c r="I825" s="76">
        <f t="shared" si="133"/>
        <v>99.646726330664166</v>
      </c>
      <c r="J825" s="78">
        <f t="shared" si="146"/>
        <v>99.646726330664166</v>
      </c>
      <c r="K825" s="82">
        <f>G825/F825*100</f>
        <v>99.646726330664166</v>
      </c>
    </row>
    <row r="826" spans="1:11" s="73" customFormat="1" ht="75" x14ac:dyDescent="0.25">
      <c r="A826" s="255"/>
      <c r="B826" s="168"/>
      <c r="C826" s="91" t="s">
        <v>204</v>
      </c>
      <c r="D826" s="78">
        <f>D825</f>
        <v>424.6</v>
      </c>
      <c r="E826" s="78">
        <f>E825</f>
        <v>424.6</v>
      </c>
      <c r="F826" s="78">
        <f t="shared" ref="F826:H826" si="149">F825</f>
        <v>424.6</v>
      </c>
      <c r="G826" s="78">
        <f t="shared" si="149"/>
        <v>423.1</v>
      </c>
      <c r="H826" s="78">
        <f t="shared" si="149"/>
        <v>423.1</v>
      </c>
      <c r="I826" s="76">
        <f t="shared" si="133"/>
        <v>99.646726330664166</v>
      </c>
      <c r="J826" s="78">
        <v>0</v>
      </c>
      <c r="K826" s="82">
        <v>0</v>
      </c>
    </row>
    <row r="827" spans="1:11" s="73" customFormat="1" ht="45" x14ac:dyDescent="0.25">
      <c r="A827" s="255"/>
      <c r="B827" s="168"/>
      <c r="C827" s="77" t="s">
        <v>92</v>
      </c>
      <c r="D827" s="78">
        <v>20805.349999999999</v>
      </c>
      <c r="E827" s="78">
        <v>20805.400000000001</v>
      </c>
      <c r="F827" s="78">
        <v>20805.400000000001</v>
      </c>
      <c r="G827" s="78">
        <v>20734.5</v>
      </c>
      <c r="H827" s="78">
        <v>20734.5</v>
      </c>
      <c r="I827" s="76">
        <f t="shared" si="133"/>
        <v>99.659462590151094</v>
      </c>
      <c r="J827" s="78">
        <f t="shared" si="146"/>
        <v>99.659223086314114</v>
      </c>
      <c r="K827" s="82">
        <v>0</v>
      </c>
    </row>
    <row r="828" spans="1:11" s="73" customFormat="1" ht="75" x14ac:dyDescent="0.25">
      <c r="A828" s="255"/>
      <c r="B828" s="168"/>
      <c r="C828" s="91" t="s">
        <v>205</v>
      </c>
      <c r="D828" s="78">
        <f>D827</f>
        <v>20805.349999999999</v>
      </c>
      <c r="E828" s="78">
        <f>E827</f>
        <v>20805.400000000001</v>
      </c>
      <c r="F828" s="78">
        <f>F827</f>
        <v>20805.400000000001</v>
      </c>
      <c r="G828" s="78">
        <f>G827</f>
        <v>20734.5</v>
      </c>
      <c r="H828" s="78">
        <f>H827</f>
        <v>20734.5</v>
      </c>
      <c r="I828" s="76">
        <f t="shared" si="133"/>
        <v>99.659462590151094</v>
      </c>
      <c r="J828" s="78">
        <f t="shared" si="146"/>
        <v>99.659223086314114</v>
      </c>
      <c r="K828" s="82">
        <v>0</v>
      </c>
    </row>
    <row r="829" spans="1:11" s="73" customFormat="1" ht="45" x14ac:dyDescent="0.25">
      <c r="A829" s="255"/>
      <c r="B829" s="168"/>
      <c r="C829" s="77" t="s">
        <v>78</v>
      </c>
      <c r="D829" s="78">
        <v>0</v>
      </c>
      <c r="E829" s="78">
        <v>0</v>
      </c>
      <c r="F829" s="82">
        <v>0</v>
      </c>
      <c r="G829" s="82">
        <v>0</v>
      </c>
      <c r="H829" s="82">
        <v>0</v>
      </c>
      <c r="I829" s="76">
        <v>0</v>
      </c>
      <c r="J829" s="78">
        <v>0</v>
      </c>
      <c r="K829" s="82">
        <v>0</v>
      </c>
    </row>
    <row r="830" spans="1:11" s="73" customFormat="1" ht="45" x14ac:dyDescent="0.25">
      <c r="A830" s="256"/>
      <c r="B830" s="168"/>
      <c r="C830" s="77" t="s">
        <v>79</v>
      </c>
      <c r="D830" s="78">
        <v>0</v>
      </c>
      <c r="E830" s="78">
        <v>0</v>
      </c>
      <c r="F830" s="82">
        <v>0</v>
      </c>
      <c r="G830" s="82">
        <v>0</v>
      </c>
      <c r="H830" s="82">
        <v>0</v>
      </c>
      <c r="I830" s="76">
        <v>0</v>
      </c>
      <c r="J830" s="78">
        <v>0</v>
      </c>
      <c r="K830" s="82">
        <v>0</v>
      </c>
    </row>
    <row r="831" spans="1:11" s="73" customFormat="1" ht="15" customHeight="1" x14ac:dyDescent="0.25">
      <c r="A831" s="254" t="s">
        <v>318</v>
      </c>
      <c r="B831" s="168" t="s">
        <v>319</v>
      </c>
      <c r="C831" s="77" t="s">
        <v>203</v>
      </c>
      <c r="D831" s="78">
        <f>D832+D834+D836+D837</f>
        <v>25419.5</v>
      </c>
      <c r="E831" s="78">
        <f>E832+E834+E836+E837</f>
        <v>25419.5</v>
      </c>
      <c r="F831" s="78">
        <f>F832+F834+F836+F837</f>
        <v>25419.5</v>
      </c>
      <c r="G831" s="78">
        <f>G832+G834+G836+G837</f>
        <v>25419.5</v>
      </c>
      <c r="H831" s="78">
        <f>H832+H834+H836+H837</f>
        <v>25419.5</v>
      </c>
      <c r="I831" s="76">
        <f t="shared" si="133"/>
        <v>100</v>
      </c>
      <c r="J831" s="78">
        <f t="shared" si="146"/>
        <v>100</v>
      </c>
      <c r="K831" s="76">
        <f>G831/F831*100</f>
        <v>100</v>
      </c>
    </row>
    <row r="832" spans="1:11" s="73" customFormat="1" ht="30" x14ac:dyDescent="0.25">
      <c r="A832" s="255"/>
      <c r="B832" s="168"/>
      <c r="C832" s="77" t="s">
        <v>76</v>
      </c>
      <c r="D832" s="78">
        <v>508.4</v>
      </c>
      <c r="E832" s="78">
        <v>508.4</v>
      </c>
      <c r="F832" s="78">
        <v>508.4</v>
      </c>
      <c r="G832" s="78">
        <v>508.4</v>
      </c>
      <c r="H832" s="78">
        <v>508.4</v>
      </c>
      <c r="I832" s="76">
        <f t="shared" si="133"/>
        <v>100</v>
      </c>
      <c r="J832" s="78">
        <f t="shared" si="146"/>
        <v>100</v>
      </c>
      <c r="K832" s="82">
        <f>G832/F832*100</f>
        <v>100</v>
      </c>
    </row>
    <row r="833" spans="1:11" s="73" customFormat="1" ht="75" x14ac:dyDescent="0.25">
      <c r="A833" s="255"/>
      <c r="B833" s="168"/>
      <c r="C833" s="91" t="s">
        <v>204</v>
      </c>
      <c r="D833" s="78">
        <f>D832</f>
        <v>508.4</v>
      </c>
      <c r="E833" s="78">
        <f>E832</f>
        <v>508.4</v>
      </c>
      <c r="F833" s="78">
        <f t="shared" ref="F833:H833" si="150">F832</f>
        <v>508.4</v>
      </c>
      <c r="G833" s="78">
        <f t="shared" si="150"/>
        <v>508.4</v>
      </c>
      <c r="H833" s="78">
        <f t="shared" si="150"/>
        <v>508.4</v>
      </c>
      <c r="I833" s="76">
        <f t="shared" si="133"/>
        <v>100</v>
      </c>
      <c r="J833" s="78">
        <f t="shared" si="146"/>
        <v>100</v>
      </c>
      <c r="K833" s="82">
        <v>0</v>
      </c>
    </row>
    <row r="834" spans="1:11" s="73" customFormat="1" ht="45" x14ac:dyDescent="0.25">
      <c r="A834" s="255"/>
      <c r="B834" s="168"/>
      <c r="C834" s="77" t="s">
        <v>92</v>
      </c>
      <c r="D834" s="78">
        <v>24911.1</v>
      </c>
      <c r="E834" s="78">
        <v>24911.1</v>
      </c>
      <c r="F834" s="78">
        <v>24911.1</v>
      </c>
      <c r="G834" s="78">
        <v>24911.1</v>
      </c>
      <c r="H834" s="82">
        <v>24911.1</v>
      </c>
      <c r="I834" s="76">
        <f t="shared" si="133"/>
        <v>100</v>
      </c>
      <c r="J834" s="78">
        <f t="shared" si="146"/>
        <v>100</v>
      </c>
      <c r="K834" s="82">
        <v>0</v>
      </c>
    </row>
    <row r="835" spans="1:11" s="73" customFormat="1" ht="75" x14ac:dyDescent="0.25">
      <c r="A835" s="255"/>
      <c r="B835" s="168"/>
      <c r="C835" s="91" t="s">
        <v>205</v>
      </c>
      <c r="D835" s="78">
        <f>D834</f>
        <v>24911.1</v>
      </c>
      <c r="E835" s="78">
        <f>E834</f>
        <v>24911.1</v>
      </c>
      <c r="F835" s="78">
        <f>F834</f>
        <v>24911.1</v>
      </c>
      <c r="G835" s="78">
        <f>G834</f>
        <v>24911.1</v>
      </c>
      <c r="H835" s="78">
        <f>H834</f>
        <v>24911.1</v>
      </c>
      <c r="I835" s="76">
        <f t="shared" si="133"/>
        <v>100</v>
      </c>
      <c r="J835" s="78">
        <f t="shared" si="146"/>
        <v>100</v>
      </c>
      <c r="K835" s="82">
        <v>0</v>
      </c>
    </row>
    <row r="836" spans="1:11" s="73" customFormat="1" ht="45" x14ac:dyDescent="0.25">
      <c r="A836" s="255"/>
      <c r="B836" s="168"/>
      <c r="C836" s="77" t="s">
        <v>78</v>
      </c>
      <c r="D836" s="78">
        <v>0</v>
      </c>
      <c r="E836" s="78">
        <v>0</v>
      </c>
      <c r="F836" s="82">
        <v>0</v>
      </c>
      <c r="G836" s="82">
        <v>0</v>
      </c>
      <c r="H836" s="82">
        <v>0</v>
      </c>
      <c r="I836" s="76">
        <v>0</v>
      </c>
      <c r="J836" s="78">
        <v>0</v>
      </c>
      <c r="K836" s="82">
        <v>0</v>
      </c>
    </row>
    <row r="837" spans="1:11" s="73" customFormat="1" ht="45" x14ac:dyDescent="0.25">
      <c r="A837" s="256"/>
      <c r="B837" s="168"/>
      <c r="C837" s="77" t="s">
        <v>79</v>
      </c>
      <c r="D837" s="78">
        <v>0</v>
      </c>
      <c r="E837" s="78">
        <v>0</v>
      </c>
      <c r="F837" s="82">
        <v>0</v>
      </c>
      <c r="G837" s="82">
        <v>0</v>
      </c>
      <c r="H837" s="82">
        <v>0</v>
      </c>
      <c r="I837" s="76">
        <v>0</v>
      </c>
      <c r="J837" s="78">
        <v>0</v>
      </c>
      <c r="K837" s="82">
        <v>0</v>
      </c>
    </row>
    <row r="838" spans="1:11" s="73" customFormat="1" ht="15" customHeight="1" x14ac:dyDescent="0.25">
      <c r="A838" s="257" t="s">
        <v>320</v>
      </c>
      <c r="B838" s="168" t="s">
        <v>319</v>
      </c>
      <c r="C838" s="77" t="s">
        <v>203</v>
      </c>
      <c r="D838" s="78">
        <f>D839+D841+D843+D844</f>
        <v>3844.1</v>
      </c>
      <c r="E838" s="78">
        <f>E839+E841+E843+E844</f>
        <v>3844.1</v>
      </c>
      <c r="F838" s="78">
        <f>F839+F841+F843+F844</f>
        <v>3844.1</v>
      </c>
      <c r="G838" s="78">
        <f>G839+G841+G843+G844</f>
        <v>3844.1</v>
      </c>
      <c r="H838" s="78">
        <f>H839+H841+H843+H844</f>
        <v>3844.1</v>
      </c>
      <c r="I838" s="76">
        <f t="shared" ref="I838:I881" si="151">H838/D838*100</f>
        <v>100</v>
      </c>
      <c r="J838" s="78">
        <f t="shared" si="146"/>
        <v>100</v>
      </c>
      <c r="K838" s="76">
        <f>G838/F838*100</f>
        <v>100</v>
      </c>
    </row>
    <row r="839" spans="1:11" s="73" customFormat="1" ht="30" x14ac:dyDescent="0.25">
      <c r="A839" s="258"/>
      <c r="B839" s="168"/>
      <c r="C839" s="77" t="s">
        <v>76</v>
      </c>
      <c r="D839" s="78">
        <v>423</v>
      </c>
      <c r="E839" s="78">
        <v>423</v>
      </c>
      <c r="F839" s="78">
        <v>423</v>
      </c>
      <c r="G839" s="78">
        <v>423</v>
      </c>
      <c r="H839" s="78">
        <v>423</v>
      </c>
      <c r="I839" s="76">
        <f t="shared" si="151"/>
        <v>100</v>
      </c>
      <c r="J839" s="78">
        <f t="shared" si="146"/>
        <v>100</v>
      </c>
      <c r="K839" s="82">
        <f>G839/F839*100</f>
        <v>100</v>
      </c>
    </row>
    <row r="840" spans="1:11" s="73" customFormat="1" ht="75" x14ac:dyDescent="0.25">
      <c r="A840" s="258"/>
      <c r="B840" s="168"/>
      <c r="C840" s="91" t="s">
        <v>204</v>
      </c>
      <c r="D840" s="78">
        <f>D839</f>
        <v>423</v>
      </c>
      <c r="E840" s="78">
        <f t="shared" ref="E840:H840" si="152">E839</f>
        <v>423</v>
      </c>
      <c r="F840" s="78">
        <f t="shared" si="152"/>
        <v>423</v>
      </c>
      <c r="G840" s="78">
        <f t="shared" si="152"/>
        <v>423</v>
      </c>
      <c r="H840" s="78">
        <f t="shared" si="152"/>
        <v>423</v>
      </c>
      <c r="I840" s="76">
        <f t="shared" si="151"/>
        <v>100</v>
      </c>
      <c r="J840" s="78">
        <f t="shared" si="146"/>
        <v>100</v>
      </c>
      <c r="K840" s="82">
        <v>0</v>
      </c>
    </row>
    <row r="841" spans="1:11" s="73" customFormat="1" ht="45" x14ac:dyDescent="0.25">
      <c r="A841" s="258"/>
      <c r="B841" s="168"/>
      <c r="C841" s="77" t="s">
        <v>92</v>
      </c>
      <c r="D841" s="78">
        <v>3421.1</v>
      </c>
      <c r="E841" s="78">
        <v>3421.1</v>
      </c>
      <c r="F841" s="78">
        <v>3421.1</v>
      </c>
      <c r="G841" s="78">
        <v>3421.1</v>
      </c>
      <c r="H841" s="78">
        <v>3421.1</v>
      </c>
      <c r="I841" s="76">
        <f t="shared" si="151"/>
        <v>100</v>
      </c>
      <c r="J841" s="78">
        <f t="shared" si="146"/>
        <v>100</v>
      </c>
      <c r="K841" s="82">
        <v>0</v>
      </c>
    </row>
    <row r="842" spans="1:11" s="73" customFormat="1" ht="75" x14ac:dyDescent="0.25">
      <c r="A842" s="258"/>
      <c r="B842" s="168"/>
      <c r="C842" s="91" t="s">
        <v>205</v>
      </c>
      <c r="D842" s="78">
        <f>D841</f>
        <v>3421.1</v>
      </c>
      <c r="E842" s="78">
        <f>E841</f>
        <v>3421.1</v>
      </c>
      <c r="F842" s="78">
        <f>F841</f>
        <v>3421.1</v>
      </c>
      <c r="G842" s="78">
        <f>G841</f>
        <v>3421.1</v>
      </c>
      <c r="H842" s="78">
        <f>H841</f>
        <v>3421.1</v>
      </c>
      <c r="I842" s="76">
        <f t="shared" si="151"/>
        <v>100</v>
      </c>
      <c r="J842" s="78">
        <f t="shared" si="146"/>
        <v>100</v>
      </c>
      <c r="K842" s="82">
        <v>0</v>
      </c>
    </row>
    <row r="843" spans="1:11" s="73" customFormat="1" ht="45" x14ac:dyDescent="0.25">
      <c r="A843" s="258"/>
      <c r="B843" s="168"/>
      <c r="C843" s="77" t="s">
        <v>78</v>
      </c>
      <c r="D843" s="78">
        <v>0</v>
      </c>
      <c r="E843" s="78">
        <v>0</v>
      </c>
      <c r="F843" s="82">
        <v>0</v>
      </c>
      <c r="G843" s="82">
        <v>0</v>
      </c>
      <c r="H843" s="82">
        <v>0</v>
      </c>
      <c r="I843" s="76">
        <v>0</v>
      </c>
      <c r="J843" s="78">
        <v>0</v>
      </c>
      <c r="K843" s="82">
        <v>0</v>
      </c>
    </row>
    <row r="844" spans="1:11" s="73" customFormat="1" ht="45" x14ac:dyDescent="0.25">
      <c r="A844" s="259"/>
      <c r="B844" s="168"/>
      <c r="C844" s="77" t="s">
        <v>79</v>
      </c>
      <c r="D844" s="78">
        <v>0</v>
      </c>
      <c r="E844" s="78">
        <v>0</v>
      </c>
      <c r="F844" s="82">
        <v>0</v>
      </c>
      <c r="G844" s="82">
        <v>0</v>
      </c>
      <c r="H844" s="82">
        <v>0</v>
      </c>
      <c r="I844" s="76">
        <v>0</v>
      </c>
      <c r="J844" s="78">
        <v>0</v>
      </c>
      <c r="K844" s="82">
        <v>0</v>
      </c>
    </row>
    <row r="845" spans="1:11" s="73" customFormat="1" ht="15" customHeight="1" x14ac:dyDescent="0.25">
      <c r="A845" s="251" t="s">
        <v>321</v>
      </c>
      <c r="B845" s="168" t="s">
        <v>208</v>
      </c>
      <c r="C845" s="77" t="s">
        <v>203</v>
      </c>
      <c r="D845" s="78">
        <f>D846+D848+D850+D851</f>
        <v>856905.5</v>
      </c>
      <c r="E845" s="78">
        <f>E846+E848+E850+E851</f>
        <v>856905.5</v>
      </c>
      <c r="F845" s="78">
        <f>F846+F848+F850+F851</f>
        <v>856905.5</v>
      </c>
      <c r="G845" s="78">
        <f>G846+G848+G850+G851</f>
        <v>817094.60000000009</v>
      </c>
      <c r="H845" s="78">
        <f>H846+H848+H850+H851</f>
        <v>778217</v>
      </c>
      <c r="I845" s="76">
        <f t="shared" si="151"/>
        <v>90.817132110833683</v>
      </c>
      <c r="J845" s="78">
        <f t="shared" si="146"/>
        <v>95.354108475205265</v>
      </c>
      <c r="K845" s="76">
        <f>G845/F845*100</f>
        <v>95.354108475205265</v>
      </c>
    </row>
    <row r="846" spans="1:11" s="73" customFormat="1" ht="30" x14ac:dyDescent="0.25">
      <c r="A846" s="252"/>
      <c r="B846" s="168"/>
      <c r="C846" s="77" t="s">
        <v>76</v>
      </c>
      <c r="D846" s="78">
        <f>D853+D860</f>
        <v>189305.5</v>
      </c>
      <c r="E846" s="78">
        <f t="shared" ref="E846:H846" si="153">E853+E860</f>
        <v>189305.5</v>
      </c>
      <c r="F846" s="78">
        <f t="shared" si="153"/>
        <v>189305.5</v>
      </c>
      <c r="G846" s="78">
        <f t="shared" si="153"/>
        <v>188360.2</v>
      </c>
      <c r="H846" s="78">
        <f t="shared" si="153"/>
        <v>187582.6</v>
      </c>
      <c r="I846" s="76">
        <f t="shared" si="151"/>
        <v>99.089883812144919</v>
      </c>
      <c r="J846" s="78">
        <f t="shared" si="146"/>
        <v>99.500648422787506</v>
      </c>
      <c r="K846" s="82">
        <f>G846/F846*100</f>
        <v>99.500648422787506</v>
      </c>
    </row>
    <row r="847" spans="1:11" s="73" customFormat="1" ht="75" x14ac:dyDescent="0.25">
      <c r="A847" s="252"/>
      <c r="B847" s="168"/>
      <c r="C847" s="91" t="s">
        <v>204</v>
      </c>
      <c r="D847" s="78">
        <f>D846</f>
        <v>189305.5</v>
      </c>
      <c r="E847" s="78">
        <f t="shared" ref="E847:H847" si="154">E846</f>
        <v>189305.5</v>
      </c>
      <c r="F847" s="78">
        <f t="shared" si="154"/>
        <v>189305.5</v>
      </c>
      <c r="G847" s="78">
        <f t="shared" si="154"/>
        <v>188360.2</v>
      </c>
      <c r="H847" s="78">
        <f t="shared" si="154"/>
        <v>187582.6</v>
      </c>
      <c r="I847" s="76">
        <f t="shared" si="151"/>
        <v>99.089883812144919</v>
      </c>
      <c r="J847" s="78">
        <f t="shared" si="146"/>
        <v>99.500648422787506</v>
      </c>
      <c r="K847" s="82">
        <v>0</v>
      </c>
    </row>
    <row r="848" spans="1:11" s="73" customFormat="1" ht="45" x14ac:dyDescent="0.25">
      <c r="A848" s="252"/>
      <c r="B848" s="168"/>
      <c r="C848" s="77" t="s">
        <v>92</v>
      </c>
      <c r="D848" s="78">
        <f>D855+D862</f>
        <v>667600</v>
      </c>
      <c r="E848" s="78">
        <f t="shared" ref="E848:H848" si="155">E855+E862</f>
        <v>667600</v>
      </c>
      <c r="F848" s="78">
        <f t="shared" si="155"/>
        <v>667600</v>
      </c>
      <c r="G848" s="78">
        <f t="shared" si="155"/>
        <v>628734.4</v>
      </c>
      <c r="H848" s="78">
        <f t="shared" si="155"/>
        <v>590634.4</v>
      </c>
      <c r="I848" s="76">
        <f t="shared" si="151"/>
        <v>88.471300179748354</v>
      </c>
      <c r="J848" s="78">
        <f t="shared" si="146"/>
        <v>94.178310365488315</v>
      </c>
      <c r="K848" s="82">
        <v>0</v>
      </c>
    </row>
    <row r="849" spans="1:11" s="73" customFormat="1" ht="75" x14ac:dyDescent="0.25">
      <c r="A849" s="252"/>
      <c r="B849" s="168"/>
      <c r="C849" s="91" t="s">
        <v>205</v>
      </c>
      <c r="D849" s="78">
        <f>D848</f>
        <v>667600</v>
      </c>
      <c r="E849" s="78">
        <f t="shared" ref="E849:G849" si="156">E848</f>
        <v>667600</v>
      </c>
      <c r="F849" s="78">
        <f t="shared" si="156"/>
        <v>667600</v>
      </c>
      <c r="G849" s="78">
        <f t="shared" si="156"/>
        <v>628734.4</v>
      </c>
      <c r="H849" s="78">
        <f>H848</f>
        <v>590634.4</v>
      </c>
      <c r="I849" s="76">
        <f t="shared" si="151"/>
        <v>88.471300179748354</v>
      </c>
      <c r="J849" s="78">
        <f t="shared" si="146"/>
        <v>94.178310365488315</v>
      </c>
      <c r="K849" s="82">
        <v>0</v>
      </c>
    </row>
    <row r="850" spans="1:11" s="73" customFormat="1" ht="45" x14ac:dyDescent="0.25">
      <c r="A850" s="252"/>
      <c r="B850" s="168"/>
      <c r="C850" s="77" t="s">
        <v>78</v>
      </c>
      <c r="D850" s="78">
        <v>0</v>
      </c>
      <c r="E850" s="78">
        <v>0</v>
      </c>
      <c r="F850" s="82">
        <v>0</v>
      </c>
      <c r="G850" s="82">
        <v>0</v>
      </c>
      <c r="H850" s="82">
        <v>0</v>
      </c>
      <c r="I850" s="76">
        <v>0</v>
      </c>
      <c r="J850" s="78">
        <v>0</v>
      </c>
      <c r="K850" s="82">
        <v>0</v>
      </c>
    </row>
    <row r="851" spans="1:11" s="73" customFormat="1" ht="45" x14ac:dyDescent="0.25">
      <c r="A851" s="253"/>
      <c r="B851" s="168"/>
      <c r="C851" s="77" t="s">
        <v>79</v>
      </c>
      <c r="D851" s="78">
        <v>0</v>
      </c>
      <c r="E851" s="78">
        <v>0</v>
      </c>
      <c r="F851" s="82">
        <v>0</v>
      </c>
      <c r="G851" s="82">
        <v>0</v>
      </c>
      <c r="H851" s="82">
        <v>0</v>
      </c>
      <c r="I851" s="76">
        <v>0</v>
      </c>
      <c r="J851" s="78">
        <v>0</v>
      </c>
      <c r="K851" s="82">
        <v>0</v>
      </c>
    </row>
    <row r="852" spans="1:11" s="73" customFormat="1" ht="15" customHeight="1" x14ac:dyDescent="0.25">
      <c r="A852" s="251" t="s">
        <v>322</v>
      </c>
      <c r="B852" s="168" t="s">
        <v>208</v>
      </c>
      <c r="C852" s="77" t="s">
        <v>203</v>
      </c>
      <c r="D852" s="78">
        <f>D853+D855+D857+D858</f>
        <v>779150.3</v>
      </c>
      <c r="E852" s="78">
        <f>E853+E855+E857+E858</f>
        <v>779150.3</v>
      </c>
      <c r="F852" s="78">
        <f>F853+F855+F857+F858</f>
        <v>779150.3</v>
      </c>
      <c r="G852" s="78">
        <f>G853+G855+G857+G858</f>
        <v>778217</v>
      </c>
      <c r="H852" s="78">
        <f>H853+H855+H857+H858</f>
        <v>778217</v>
      </c>
      <c r="I852" s="76">
        <f t="shared" si="151"/>
        <v>99.880215665706601</v>
      </c>
      <c r="J852" s="78">
        <f t="shared" si="146"/>
        <v>99.880215665706601</v>
      </c>
      <c r="K852" s="76">
        <f>G852/F852*100</f>
        <v>99.880215665706601</v>
      </c>
    </row>
    <row r="853" spans="1:11" s="73" customFormat="1" ht="30" x14ac:dyDescent="0.25">
      <c r="A853" s="252"/>
      <c r="B853" s="168"/>
      <c r="C853" s="77" t="s">
        <v>76</v>
      </c>
      <c r="D853" s="78">
        <v>187750.3</v>
      </c>
      <c r="E853" s="78">
        <v>187750.3</v>
      </c>
      <c r="F853" s="78">
        <v>187750.3</v>
      </c>
      <c r="G853" s="78">
        <v>187582.6</v>
      </c>
      <c r="H853" s="78">
        <v>187582.6</v>
      </c>
      <c r="I853" s="76">
        <f t="shared" si="151"/>
        <v>99.910679237263551</v>
      </c>
      <c r="J853" s="78">
        <f t="shared" si="146"/>
        <v>99.910679237263551</v>
      </c>
      <c r="K853" s="82">
        <f>G853/F853*100</f>
        <v>99.910679237263551</v>
      </c>
    </row>
    <row r="854" spans="1:11" s="73" customFormat="1" ht="75" x14ac:dyDescent="0.25">
      <c r="A854" s="252"/>
      <c r="B854" s="168"/>
      <c r="C854" s="91" t="s">
        <v>204</v>
      </c>
      <c r="D854" s="78">
        <f>D853</f>
        <v>187750.3</v>
      </c>
      <c r="E854" s="78">
        <f t="shared" ref="E854:H854" si="157">E853</f>
        <v>187750.3</v>
      </c>
      <c r="F854" s="78">
        <f t="shared" si="157"/>
        <v>187750.3</v>
      </c>
      <c r="G854" s="78">
        <f t="shared" si="157"/>
        <v>187582.6</v>
      </c>
      <c r="H854" s="78">
        <f t="shared" si="157"/>
        <v>187582.6</v>
      </c>
      <c r="I854" s="76">
        <f t="shared" si="151"/>
        <v>99.910679237263551</v>
      </c>
      <c r="J854" s="78">
        <f t="shared" si="146"/>
        <v>99.910679237263551</v>
      </c>
      <c r="K854" s="82">
        <v>0</v>
      </c>
    </row>
    <row r="855" spans="1:11" s="73" customFormat="1" ht="45" x14ac:dyDescent="0.25">
      <c r="A855" s="252"/>
      <c r="B855" s="168"/>
      <c r="C855" s="77" t="s">
        <v>92</v>
      </c>
      <c r="D855" s="78">
        <v>591400</v>
      </c>
      <c r="E855" s="78">
        <v>591400</v>
      </c>
      <c r="F855" s="78">
        <v>591400</v>
      </c>
      <c r="G855" s="82">
        <v>590634.4</v>
      </c>
      <c r="H855" s="82">
        <v>590634.4</v>
      </c>
      <c r="I855" s="76">
        <f t="shared" si="151"/>
        <v>99.870544470747376</v>
      </c>
      <c r="J855" s="78">
        <f t="shared" si="146"/>
        <v>99.870544470747376</v>
      </c>
      <c r="K855" s="82">
        <f>G855/F855*100</f>
        <v>99.870544470747376</v>
      </c>
    </row>
    <row r="856" spans="1:11" s="73" customFormat="1" ht="75" x14ac:dyDescent="0.25">
      <c r="A856" s="252"/>
      <c r="B856" s="168"/>
      <c r="C856" s="91" t="s">
        <v>205</v>
      </c>
      <c r="D856" s="78">
        <f>D855</f>
        <v>591400</v>
      </c>
      <c r="E856" s="78">
        <f t="shared" ref="E856:H856" si="158">E855</f>
        <v>591400</v>
      </c>
      <c r="F856" s="78">
        <f t="shared" si="158"/>
        <v>591400</v>
      </c>
      <c r="G856" s="78">
        <f t="shared" si="158"/>
        <v>590634.4</v>
      </c>
      <c r="H856" s="78">
        <f t="shared" si="158"/>
        <v>590634.4</v>
      </c>
      <c r="I856" s="76">
        <f t="shared" si="151"/>
        <v>99.870544470747376</v>
      </c>
      <c r="J856" s="78">
        <f t="shared" si="146"/>
        <v>99.870544470747376</v>
      </c>
      <c r="K856" s="82">
        <v>0</v>
      </c>
    </row>
    <row r="857" spans="1:11" s="73" customFormat="1" ht="45" x14ac:dyDescent="0.25">
      <c r="A857" s="252"/>
      <c r="B857" s="168"/>
      <c r="C857" s="77" t="s">
        <v>78</v>
      </c>
      <c r="D857" s="78">
        <v>0</v>
      </c>
      <c r="E857" s="78">
        <v>0</v>
      </c>
      <c r="F857" s="82">
        <v>0</v>
      </c>
      <c r="G857" s="82">
        <v>0</v>
      </c>
      <c r="H857" s="82">
        <v>0</v>
      </c>
      <c r="I857" s="76">
        <v>0</v>
      </c>
      <c r="J857" s="78">
        <v>0</v>
      </c>
      <c r="K857" s="82">
        <v>0</v>
      </c>
    </row>
    <row r="858" spans="1:11" s="73" customFormat="1" ht="45" x14ac:dyDescent="0.25">
      <c r="A858" s="253"/>
      <c r="B858" s="168"/>
      <c r="C858" s="77" t="s">
        <v>79</v>
      </c>
      <c r="D858" s="78">
        <v>0</v>
      </c>
      <c r="E858" s="78">
        <v>0</v>
      </c>
      <c r="F858" s="82">
        <v>0</v>
      </c>
      <c r="G858" s="82">
        <v>0</v>
      </c>
      <c r="H858" s="82">
        <v>0</v>
      </c>
      <c r="I858" s="76">
        <v>0</v>
      </c>
      <c r="J858" s="78">
        <v>0</v>
      </c>
      <c r="K858" s="82">
        <v>0</v>
      </c>
    </row>
    <row r="859" spans="1:11" s="73" customFormat="1" ht="15" customHeight="1" x14ac:dyDescent="0.25">
      <c r="A859" s="251" t="s">
        <v>323</v>
      </c>
      <c r="B859" s="168" t="s">
        <v>208</v>
      </c>
      <c r="C859" s="77" t="s">
        <v>203</v>
      </c>
      <c r="D859" s="78">
        <f>D860+D862+D864+D865</f>
        <v>77755.199999999997</v>
      </c>
      <c r="E859" s="78">
        <f>E860+E862+E864+E865</f>
        <v>77755.199999999997</v>
      </c>
      <c r="F859" s="78">
        <f>F860+F862+F864+F865</f>
        <v>77755.199999999997</v>
      </c>
      <c r="G859" s="78">
        <f>G860+G862+G864+G865</f>
        <v>38877.599999999999</v>
      </c>
      <c r="H859" s="78">
        <f>H860+H862+H864+H865</f>
        <v>0</v>
      </c>
      <c r="I859" s="76">
        <f t="shared" ref="I859:I863" si="159">H859/D859*100</f>
        <v>0</v>
      </c>
      <c r="J859" s="78">
        <f t="shared" ref="J859:J863" si="160">G859/E859*100</f>
        <v>50</v>
      </c>
      <c r="K859" s="76">
        <f>G859/F859*100</f>
        <v>50</v>
      </c>
    </row>
    <row r="860" spans="1:11" s="73" customFormat="1" ht="30" x14ac:dyDescent="0.25">
      <c r="A860" s="252"/>
      <c r="B860" s="168"/>
      <c r="C860" s="77" t="s">
        <v>76</v>
      </c>
      <c r="D860" s="78">
        <v>1555.2</v>
      </c>
      <c r="E860" s="78">
        <v>1555.2</v>
      </c>
      <c r="F860" s="78">
        <v>1555.2</v>
      </c>
      <c r="G860" s="78">
        <v>777.6</v>
      </c>
      <c r="H860" s="78">
        <v>0</v>
      </c>
      <c r="I860" s="76">
        <f t="shared" si="159"/>
        <v>0</v>
      </c>
      <c r="J860" s="78">
        <f t="shared" si="160"/>
        <v>50</v>
      </c>
      <c r="K860" s="82">
        <f>G860/F860*100</f>
        <v>50</v>
      </c>
    </row>
    <row r="861" spans="1:11" s="73" customFormat="1" ht="75" x14ac:dyDescent="0.25">
      <c r="A861" s="252"/>
      <c r="B861" s="168"/>
      <c r="C861" s="91" t="s">
        <v>204</v>
      </c>
      <c r="D861" s="78">
        <f>D860</f>
        <v>1555.2</v>
      </c>
      <c r="E861" s="78">
        <f t="shared" ref="E861:H861" si="161">E860</f>
        <v>1555.2</v>
      </c>
      <c r="F861" s="78">
        <f t="shared" si="161"/>
        <v>1555.2</v>
      </c>
      <c r="G861" s="78">
        <f t="shared" si="161"/>
        <v>777.6</v>
      </c>
      <c r="H861" s="78">
        <f t="shared" si="161"/>
        <v>0</v>
      </c>
      <c r="I861" s="76">
        <f t="shared" si="159"/>
        <v>0</v>
      </c>
      <c r="J861" s="78">
        <f t="shared" si="160"/>
        <v>50</v>
      </c>
      <c r="K861" s="82">
        <v>0</v>
      </c>
    </row>
    <row r="862" spans="1:11" s="73" customFormat="1" ht="45" x14ac:dyDescent="0.25">
      <c r="A862" s="252"/>
      <c r="B862" s="168"/>
      <c r="C862" s="77" t="s">
        <v>92</v>
      </c>
      <c r="D862" s="78">
        <v>76200</v>
      </c>
      <c r="E862" s="78">
        <v>76200</v>
      </c>
      <c r="F862" s="78">
        <v>76200</v>
      </c>
      <c r="G862" s="82">
        <v>38100</v>
      </c>
      <c r="H862" s="82">
        <v>0</v>
      </c>
      <c r="I862" s="76">
        <f t="shared" si="159"/>
        <v>0</v>
      </c>
      <c r="J862" s="78">
        <f t="shared" si="160"/>
        <v>50</v>
      </c>
      <c r="K862" s="82">
        <f>G862/F862*100</f>
        <v>50</v>
      </c>
    </row>
    <row r="863" spans="1:11" s="73" customFormat="1" ht="75" x14ac:dyDescent="0.25">
      <c r="A863" s="252"/>
      <c r="B863" s="168"/>
      <c r="C863" s="91" t="s">
        <v>205</v>
      </c>
      <c r="D863" s="78">
        <f>D862</f>
        <v>76200</v>
      </c>
      <c r="E863" s="78">
        <f t="shared" ref="E863:H863" si="162">E862</f>
        <v>76200</v>
      </c>
      <c r="F863" s="78">
        <f t="shared" si="162"/>
        <v>76200</v>
      </c>
      <c r="G863" s="78">
        <f t="shared" si="162"/>
        <v>38100</v>
      </c>
      <c r="H863" s="78">
        <f t="shared" si="162"/>
        <v>0</v>
      </c>
      <c r="I863" s="76">
        <f t="shared" si="159"/>
        <v>0</v>
      </c>
      <c r="J863" s="78">
        <f t="shared" si="160"/>
        <v>50</v>
      </c>
      <c r="K863" s="82">
        <v>0</v>
      </c>
    </row>
    <row r="864" spans="1:11" s="73" customFormat="1" ht="45" x14ac:dyDescent="0.25">
      <c r="A864" s="252"/>
      <c r="B864" s="168"/>
      <c r="C864" s="77" t="s">
        <v>78</v>
      </c>
      <c r="D864" s="78">
        <v>0</v>
      </c>
      <c r="E864" s="78">
        <v>0</v>
      </c>
      <c r="F864" s="82">
        <v>0</v>
      </c>
      <c r="G864" s="82">
        <v>0</v>
      </c>
      <c r="H864" s="82">
        <v>0</v>
      </c>
      <c r="I864" s="76">
        <v>0</v>
      </c>
      <c r="J864" s="78">
        <v>0</v>
      </c>
      <c r="K864" s="82">
        <v>0</v>
      </c>
    </row>
    <row r="865" spans="1:11" s="73" customFormat="1" ht="45.75" thickBot="1" x14ac:dyDescent="0.3">
      <c r="A865" s="266"/>
      <c r="B865" s="168"/>
      <c r="C865" s="77" t="s">
        <v>79</v>
      </c>
      <c r="D865" s="78">
        <v>0</v>
      </c>
      <c r="E865" s="78">
        <v>0</v>
      </c>
      <c r="F865" s="82">
        <v>0</v>
      </c>
      <c r="G865" s="82">
        <v>0</v>
      </c>
      <c r="H865" s="82">
        <v>0</v>
      </c>
      <c r="I865" s="76">
        <v>0</v>
      </c>
      <c r="J865" s="78">
        <v>0</v>
      </c>
      <c r="K865" s="82">
        <v>0</v>
      </c>
    </row>
    <row r="866" spans="1:11" s="73" customFormat="1" ht="15" customHeight="1" x14ac:dyDescent="0.25">
      <c r="A866" s="263" t="s">
        <v>324</v>
      </c>
      <c r="B866" s="168" t="s">
        <v>319</v>
      </c>
      <c r="C866" s="77" t="s">
        <v>203</v>
      </c>
      <c r="D866" s="78">
        <f>D867+D869+D871+D872</f>
        <v>12500</v>
      </c>
      <c r="E866" s="78">
        <f>E867+E869+E871+E872</f>
        <v>12500</v>
      </c>
      <c r="F866" s="78">
        <f>F867+F869+F871+F872</f>
        <v>12500</v>
      </c>
      <c r="G866" s="78">
        <f>G867+G869+G871+G872</f>
        <v>12500</v>
      </c>
      <c r="H866" s="78">
        <f>H867+H869+H871+H872</f>
        <v>12500</v>
      </c>
      <c r="I866" s="76">
        <f t="shared" si="151"/>
        <v>100</v>
      </c>
      <c r="J866" s="78">
        <f t="shared" si="146"/>
        <v>100</v>
      </c>
      <c r="K866" s="76">
        <f>G866/F866*100</f>
        <v>100</v>
      </c>
    </row>
    <row r="867" spans="1:11" s="73" customFormat="1" ht="30" x14ac:dyDescent="0.25">
      <c r="A867" s="264"/>
      <c r="B867" s="168"/>
      <c r="C867" s="77" t="s">
        <v>76</v>
      </c>
      <c r="D867" s="78">
        <v>4546.1000000000004</v>
      </c>
      <c r="E867" s="78">
        <v>4546.1000000000004</v>
      </c>
      <c r="F867" s="78">
        <v>4546.1000000000004</v>
      </c>
      <c r="G867" s="78">
        <v>4546.1000000000004</v>
      </c>
      <c r="H867" s="78">
        <v>4546.1000000000004</v>
      </c>
      <c r="I867" s="76">
        <f t="shared" si="151"/>
        <v>100</v>
      </c>
      <c r="J867" s="78">
        <f t="shared" si="146"/>
        <v>100</v>
      </c>
      <c r="K867" s="82">
        <f>G867/F867*100</f>
        <v>100</v>
      </c>
    </row>
    <row r="868" spans="1:11" s="73" customFormat="1" ht="75" x14ac:dyDescent="0.25">
      <c r="A868" s="264"/>
      <c r="B868" s="168"/>
      <c r="C868" s="91" t="s">
        <v>204</v>
      </c>
      <c r="D868" s="78">
        <f>D867</f>
        <v>4546.1000000000004</v>
      </c>
      <c r="E868" s="78">
        <f t="shared" ref="E868:H868" si="163">E867</f>
        <v>4546.1000000000004</v>
      </c>
      <c r="F868" s="78">
        <f t="shared" si="163"/>
        <v>4546.1000000000004</v>
      </c>
      <c r="G868" s="78">
        <f t="shared" si="163"/>
        <v>4546.1000000000004</v>
      </c>
      <c r="H868" s="78">
        <f t="shared" si="163"/>
        <v>4546.1000000000004</v>
      </c>
      <c r="I868" s="76">
        <f t="shared" si="151"/>
        <v>100</v>
      </c>
      <c r="J868" s="78">
        <f t="shared" si="146"/>
        <v>100</v>
      </c>
      <c r="K868" s="82">
        <v>0</v>
      </c>
    </row>
    <row r="869" spans="1:11" s="73" customFormat="1" ht="45" x14ac:dyDescent="0.25">
      <c r="A869" s="264"/>
      <c r="B869" s="168"/>
      <c r="C869" s="77" t="s">
        <v>92</v>
      </c>
      <c r="D869" s="78">
        <v>7953.9</v>
      </c>
      <c r="E869" s="78">
        <v>7953.9</v>
      </c>
      <c r="F869" s="78">
        <v>7953.9</v>
      </c>
      <c r="G869" s="78">
        <v>7953.9</v>
      </c>
      <c r="H869" s="78">
        <v>7953.9</v>
      </c>
      <c r="I869" s="76">
        <f t="shared" si="151"/>
        <v>100</v>
      </c>
      <c r="J869" s="78">
        <f t="shared" si="146"/>
        <v>100</v>
      </c>
      <c r="K869" s="82">
        <v>0</v>
      </c>
    </row>
    <row r="870" spans="1:11" s="73" customFormat="1" ht="75" x14ac:dyDescent="0.25">
      <c r="A870" s="264"/>
      <c r="B870" s="168"/>
      <c r="C870" s="91" t="s">
        <v>205</v>
      </c>
      <c r="D870" s="78">
        <f>D869</f>
        <v>7953.9</v>
      </c>
      <c r="E870" s="78">
        <f>E869</f>
        <v>7953.9</v>
      </c>
      <c r="F870" s="78">
        <f t="shared" ref="F870:H870" si="164">F869</f>
        <v>7953.9</v>
      </c>
      <c r="G870" s="78">
        <f t="shared" si="164"/>
        <v>7953.9</v>
      </c>
      <c r="H870" s="78">
        <f t="shared" si="164"/>
        <v>7953.9</v>
      </c>
      <c r="I870" s="76">
        <f t="shared" si="151"/>
        <v>100</v>
      </c>
      <c r="J870" s="78">
        <f t="shared" si="146"/>
        <v>100</v>
      </c>
      <c r="K870" s="82">
        <v>0</v>
      </c>
    </row>
    <row r="871" spans="1:11" s="73" customFormat="1" ht="45" x14ac:dyDescent="0.25">
      <c r="A871" s="264"/>
      <c r="B871" s="168"/>
      <c r="C871" s="77" t="s">
        <v>78</v>
      </c>
      <c r="D871" s="78">
        <v>0</v>
      </c>
      <c r="E871" s="78">
        <v>0</v>
      </c>
      <c r="F871" s="82">
        <v>0</v>
      </c>
      <c r="G871" s="82">
        <v>0</v>
      </c>
      <c r="H871" s="82">
        <v>0</v>
      </c>
      <c r="I871" s="76">
        <v>0</v>
      </c>
      <c r="J871" s="78">
        <v>0</v>
      </c>
      <c r="K871" s="82">
        <v>0</v>
      </c>
    </row>
    <row r="872" spans="1:11" s="73" customFormat="1" ht="45.75" thickBot="1" x14ac:dyDescent="0.3">
      <c r="A872" s="265"/>
      <c r="B872" s="168"/>
      <c r="C872" s="77" t="s">
        <v>79</v>
      </c>
      <c r="D872" s="78">
        <v>0</v>
      </c>
      <c r="E872" s="78">
        <v>0</v>
      </c>
      <c r="F872" s="82">
        <v>0</v>
      </c>
      <c r="G872" s="82">
        <v>0</v>
      </c>
      <c r="H872" s="82">
        <v>0</v>
      </c>
      <c r="I872" s="76">
        <v>0</v>
      </c>
      <c r="J872" s="78">
        <v>0</v>
      </c>
      <c r="K872" s="82">
        <v>0</v>
      </c>
    </row>
    <row r="873" spans="1:11" s="73" customFormat="1" ht="15" customHeight="1" x14ac:dyDescent="0.25">
      <c r="A873" s="165" t="s">
        <v>325</v>
      </c>
      <c r="B873" s="168" t="s">
        <v>208</v>
      </c>
      <c r="C873" s="77" t="s">
        <v>203</v>
      </c>
      <c r="D873" s="78">
        <f>D874+D876+D878+D879</f>
        <v>128736.90000000001</v>
      </c>
      <c r="E873" s="78">
        <f>E874+E876+E878+E879</f>
        <v>128736.90000000001</v>
      </c>
      <c r="F873" s="78">
        <f>F874+F876+F878+F879</f>
        <v>128736.90000000001</v>
      </c>
      <c r="G873" s="78">
        <f>G874+G876+G878+G879</f>
        <v>126948.5</v>
      </c>
      <c r="H873" s="78">
        <f>H874+H876+H878+H879</f>
        <v>126948.5</v>
      </c>
      <c r="I873" s="76">
        <f t="shared" si="151"/>
        <v>98.610810109611151</v>
      </c>
      <c r="J873" s="78">
        <f t="shared" si="146"/>
        <v>98.610810109611151</v>
      </c>
      <c r="K873" s="76">
        <f>G873/F873*100</f>
        <v>98.610810109611151</v>
      </c>
    </row>
    <row r="874" spans="1:11" s="73" customFormat="1" ht="30" x14ac:dyDescent="0.25">
      <c r="A874" s="166"/>
      <c r="B874" s="168"/>
      <c r="C874" s="77" t="s">
        <v>76</v>
      </c>
      <c r="D874" s="78">
        <v>97774.1</v>
      </c>
      <c r="E874" s="78">
        <v>97774.1</v>
      </c>
      <c r="F874" s="78">
        <v>97774.1</v>
      </c>
      <c r="G874" s="78">
        <v>95985.7</v>
      </c>
      <c r="H874" s="78">
        <v>95985.7</v>
      </c>
      <c r="I874" s="76">
        <f t="shared" si="151"/>
        <v>98.170885745816122</v>
      </c>
      <c r="J874" s="78">
        <f t="shared" si="146"/>
        <v>98.170885745816122</v>
      </c>
      <c r="K874" s="82">
        <f>G874/F874*100</f>
        <v>98.170885745816122</v>
      </c>
    </row>
    <row r="875" spans="1:11" s="73" customFormat="1" ht="75" x14ac:dyDescent="0.25">
      <c r="A875" s="166"/>
      <c r="B875" s="168"/>
      <c r="C875" s="91" t="s">
        <v>204</v>
      </c>
      <c r="D875" s="78">
        <f>D874</f>
        <v>97774.1</v>
      </c>
      <c r="E875" s="78">
        <f t="shared" ref="E875:H875" si="165">E874</f>
        <v>97774.1</v>
      </c>
      <c r="F875" s="78">
        <f t="shared" si="165"/>
        <v>97774.1</v>
      </c>
      <c r="G875" s="78">
        <f t="shared" si="165"/>
        <v>95985.7</v>
      </c>
      <c r="H875" s="78">
        <f t="shared" si="165"/>
        <v>95985.7</v>
      </c>
      <c r="I875" s="76">
        <f t="shared" si="151"/>
        <v>98.170885745816122</v>
      </c>
      <c r="J875" s="78">
        <f t="shared" si="146"/>
        <v>98.170885745816122</v>
      </c>
      <c r="K875" s="82">
        <v>0</v>
      </c>
    </row>
    <row r="876" spans="1:11" s="73" customFormat="1" ht="45" x14ac:dyDescent="0.25">
      <c r="A876" s="166"/>
      <c r="B876" s="168"/>
      <c r="C876" s="77" t="s">
        <v>92</v>
      </c>
      <c r="D876" s="78">
        <v>30962.799999999999</v>
      </c>
      <c r="E876" s="78">
        <v>30962.799999999999</v>
      </c>
      <c r="F876" s="78">
        <v>30962.799999999999</v>
      </c>
      <c r="G876" s="82">
        <v>30962.799999999999</v>
      </c>
      <c r="H876" s="82">
        <v>30962.799999999999</v>
      </c>
      <c r="I876" s="76">
        <f t="shared" si="151"/>
        <v>100</v>
      </c>
      <c r="J876" s="78">
        <f t="shared" si="146"/>
        <v>100</v>
      </c>
      <c r="K876" s="82">
        <f>G876/F876*100</f>
        <v>100</v>
      </c>
    </row>
    <row r="877" spans="1:11" s="73" customFormat="1" ht="75" x14ac:dyDescent="0.25">
      <c r="A877" s="166"/>
      <c r="B877" s="168"/>
      <c r="C877" s="91" t="s">
        <v>205</v>
      </c>
      <c r="D877" s="78">
        <f>D876</f>
        <v>30962.799999999999</v>
      </c>
      <c r="E877" s="78">
        <f>E876</f>
        <v>30962.799999999999</v>
      </c>
      <c r="F877" s="78">
        <f t="shared" ref="F877:H877" si="166">F876</f>
        <v>30962.799999999999</v>
      </c>
      <c r="G877" s="78">
        <f t="shared" si="166"/>
        <v>30962.799999999999</v>
      </c>
      <c r="H877" s="78">
        <f t="shared" si="166"/>
        <v>30962.799999999999</v>
      </c>
      <c r="I877" s="76">
        <f t="shared" si="151"/>
        <v>100</v>
      </c>
      <c r="J877" s="78">
        <f t="shared" si="146"/>
        <v>100</v>
      </c>
      <c r="K877" s="82">
        <v>0</v>
      </c>
    </row>
    <row r="878" spans="1:11" s="73" customFormat="1" ht="45" x14ac:dyDescent="0.25">
      <c r="A878" s="166"/>
      <c r="B878" s="168"/>
      <c r="C878" s="77" t="s">
        <v>78</v>
      </c>
      <c r="D878" s="78">
        <v>0</v>
      </c>
      <c r="E878" s="78">
        <v>0</v>
      </c>
      <c r="F878" s="82">
        <v>0</v>
      </c>
      <c r="G878" s="82">
        <v>0</v>
      </c>
      <c r="H878" s="82">
        <v>0</v>
      </c>
      <c r="I878" s="76">
        <v>0</v>
      </c>
      <c r="J878" s="78">
        <v>0</v>
      </c>
      <c r="K878" s="82">
        <v>0</v>
      </c>
    </row>
    <row r="879" spans="1:11" s="73" customFormat="1" ht="45.75" thickBot="1" x14ac:dyDescent="0.3">
      <c r="A879" s="167"/>
      <c r="B879" s="168"/>
      <c r="C879" s="77" t="s">
        <v>79</v>
      </c>
      <c r="D879" s="78">
        <v>0</v>
      </c>
      <c r="E879" s="78">
        <v>0</v>
      </c>
      <c r="F879" s="82">
        <v>0</v>
      </c>
      <c r="G879" s="82">
        <v>0</v>
      </c>
      <c r="H879" s="82">
        <v>0</v>
      </c>
      <c r="I879" s="76">
        <v>0</v>
      </c>
      <c r="J879" s="78">
        <v>0</v>
      </c>
      <c r="K879" s="82">
        <v>0</v>
      </c>
    </row>
    <row r="880" spans="1:11" s="73" customFormat="1" ht="15" customHeight="1" x14ac:dyDescent="0.25">
      <c r="A880" s="165" t="s">
        <v>326</v>
      </c>
      <c r="B880" s="168" t="s">
        <v>319</v>
      </c>
      <c r="C880" s="77" t="s">
        <v>203</v>
      </c>
      <c r="D880" s="78">
        <f>D881+D883+D885</f>
        <v>28412</v>
      </c>
      <c r="E880" s="78">
        <f>E881+E883+E885+E886</f>
        <v>28412</v>
      </c>
      <c r="F880" s="78">
        <f>F881+F883+F885+F886</f>
        <v>28412</v>
      </c>
      <c r="G880" s="78">
        <f>G881+G883+G885+G886</f>
        <v>28409</v>
      </c>
      <c r="H880" s="78">
        <f>H881+H883+H885+H886</f>
        <v>28409</v>
      </c>
      <c r="I880" s="76">
        <f t="shared" si="151"/>
        <v>99.989441081233281</v>
      </c>
      <c r="J880" s="78">
        <f t="shared" si="146"/>
        <v>99.989441081233281</v>
      </c>
      <c r="K880" s="76">
        <f>G880/F880*100</f>
        <v>99.989441081233281</v>
      </c>
    </row>
    <row r="881" spans="1:11" s="73" customFormat="1" ht="30" x14ac:dyDescent="0.25">
      <c r="A881" s="166"/>
      <c r="B881" s="168"/>
      <c r="C881" s="77" t="s">
        <v>76</v>
      </c>
      <c r="D881" s="78">
        <v>28412</v>
      </c>
      <c r="E881" s="78">
        <v>28412</v>
      </c>
      <c r="F881" s="78">
        <v>28412</v>
      </c>
      <c r="G881" s="78">
        <v>28409</v>
      </c>
      <c r="H881" s="78">
        <v>28409</v>
      </c>
      <c r="I881" s="76">
        <f t="shared" si="151"/>
        <v>99.989441081233281</v>
      </c>
      <c r="J881" s="78">
        <f t="shared" si="146"/>
        <v>99.989441081233281</v>
      </c>
      <c r="K881" s="82">
        <f>G881/F881*100</f>
        <v>99.989441081233281</v>
      </c>
    </row>
    <row r="882" spans="1:11" s="73" customFormat="1" ht="75" x14ac:dyDescent="0.25">
      <c r="A882" s="166"/>
      <c r="B882" s="168"/>
      <c r="C882" s="91" t="s">
        <v>204</v>
      </c>
      <c r="D882" s="78">
        <v>0</v>
      </c>
      <c r="E882" s="78">
        <v>0</v>
      </c>
      <c r="F882" s="78">
        <v>0</v>
      </c>
      <c r="G882" s="78">
        <v>0</v>
      </c>
      <c r="H882" s="78">
        <v>0</v>
      </c>
      <c r="I882" s="76">
        <v>0</v>
      </c>
      <c r="J882" s="78">
        <v>0</v>
      </c>
      <c r="K882" s="82">
        <v>0</v>
      </c>
    </row>
    <row r="883" spans="1:11" s="73" customFormat="1" ht="45" x14ac:dyDescent="0.25">
      <c r="A883" s="166"/>
      <c r="B883" s="168"/>
      <c r="C883" s="77" t="s">
        <v>92</v>
      </c>
      <c r="D883" s="78">
        <v>0</v>
      </c>
      <c r="E883" s="78">
        <v>0</v>
      </c>
      <c r="F883" s="78">
        <v>0</v>
      </c>
      <c r="G883" s="82">
        <v>0</v>
      </c>
      <c r="H883" s="82">
        <v>0</v>
      </c>
      <c r="I883" s="76">
        <v>0</v>
      </c>
      <c r="J883" s="78">
        <v>0</v>
      </c>
      <c r="K883" s="82">
        <v>0</v>
      </c>
    </row>
    <row r="884" spans="1:11" s="73" customFormat="1" ht="75" x14ac:dyDescent="0.25">
      <c r="A884" s="166"/>
      <c r="B884" s="168"/>
      <c r="C884" s="91" t="s">
        <v>205</v>
      </c>
      <c r="D884" s="78">
        <f>D883</f>
        <v>0</v>
      </c>
      <c r="E884" s="78">
        <f>E883</f>
        <v>0</v>
      </c>
      <c r="F884" s="78">
        <f t="shared" ref="F884:H884" si="167">F883</f>
        <v>0</v>
      </c>
      <c r="G884" s="78">
        <f t="shared" si="167"/>
        <v>0</v>
      </c>
      <c r="H884" s="78">
        <f t="shared" si="167"/>
        <v>0</v>
      </c>
      <c r="I884" s="76">
        <v>0</v>
      </c>
      <c r="J884" s="78">
        <v>0</v>
      </c>
      <c r="K884" s="82">
        <v>0</v>
      </c>
    </row>
    <row r="885" spans="1:11" s="73" customFormat="1" ht="45" x14ac:dyDescent="0.25">
      <c r="A885" s="166"/>
      <c r="B885" s="168"/>
      <c r="C885" s="77" t="s">
        <v>78</v>
      </c>
      <c r="D885" s="78">
        <v>0</v>
      </c>
      <c r="E885" s="78">
        <v>0</v>
      </c>
      <c r="F885" s="82">
        <v>0</v>
      </c>
      <c r="G885" s="82">
        <v>0</v>
      </c>
      <c r="H885" s="82">
        <v>0</v>
      </c>
      <c r="I885" s="76">
        <v>0</v>
      </c>
      <c r="J885" s="78">
        <v>0</v>
      </c>
      <c r="K885" s="82">
        <v>0</v>
      </c>
    </row>
    <row r="886" spans="1:11" s="73" customFormat="1" ht="45.75" thickBot="1" x14ac:dyDescent="0.3">
      <c r="A886" s="167"/>
      <c r="B886" s="168"/>
      <c r="C886" s="77" t="s">
        <v>79</v>
      </c>
      <c r="D886" s="78">
        <v>0</v>
      </c>
      <c r="E886" s="78">
        <v>0</v>
      </c>
      <c r="F886" s="82">
        <v>0</v>
      </c>
      <c r="G886" s="82">
        <v>0</v>
      </c>
      <c r="H886" s="82">
        <v>0</v>
      </c>
      <c r="I886" s="76">
        <v>0</v>
      </c>
      <c r="J886" s="78">
        <v>0</v>
      </c>
      <c r="K886" s="82">
        <v>0</v>
      </c>
    </row>
    <row r="887" spans="1:11" s="73" customFormat="1" x14ac:dyDescent="0.25">
      <c r="A887" s="165" t="s">
        <v>327</v>
      </c>
      <c r="B887" s="168" t="s">
        <v>319</v>
      </c>
      <c r="C887" s="77" t="s">
        <v>203</v>
      </c>
      <c r="D887" s="78">
        <f>D888+D890+D892</f>
        <v>74841.399999999994</v>
      </c>
      <c r="E887" s="78">
        <f>E888+E890+E892+E893</f>
        <v>74841.399999999994</v>
      </c>
      <c r="F887" s="78">
        <f>F888+F890+F892+F893</f>
        <v>74841.399999999994</v>
      </c>
      <c r="G887" s="78">
        <f>G888+G890+G892+G893</f>
        <v>74841.399999999994</v>
      </c>
      <c r="H887" s="78">
        <f>H888+H890+H892+H893</f>
        <v>74841.399999999994</v>
      </c>
      <c r="I887" s="76">
        <f t="shared" ref="I887:I888" si="168">H887/D887*100</f>
        <v>100</v>
      </c>
      <c r="J887" s="78">
        <f t="shared" ref="J887:J888" si="169">G887/E887*100</f>
        <v>100</v>
      </c>
      <c r="K887" s="76">
        <f>G887/F887*100</f>
        <v>100</v>
      </c>
    </row>
    <row r="888" spans="1:11" s="73" customFormat="1" ht="30" x14ac:dyDescent="0.25">
      <c r="A888" s="166"/>
      <c r="B888" s="168"/>
      <c r="C888" s="77" t="s">
        <v>76</v>
      </c>
      <c r="D888" s="78">
        <v>74841.399999999994</v>
      </c>
      <c r="E888" s="78">
        <v>74841.399999999994</v>
      </c>
      <c r="F888" s="78">
        <v>74841.399999999994</v>
      </c>
      <c r="G888" s="78">
        <v>74841.399999999994</v>
      </c>
      <c r="H888" s="78">
        <v>74841.399999999994</v>
      </c>
      <c r="I888" s="76">
        <f t="shared" si="168"/>
        <v>100</v>
      </c>
      <c r="J888" s="78">
        <f t="shared" si="169"/>
        <v>100</v>
      </c>
      <c r="K888" s="82">
        <f>G888/F888*100</f>
        <v>100</v>
      </c>
    </row>
    <row r="889" spans="1:11" s="73" customFormat="1" ht="75" x14ac:dyDescent="0.25">
      <c r="A889" s="166"/>
      <c r="B889" s="168"/>
      <c r="C889" s="91" t="s">
        <v>204</v>
      </c>
      <c r="D889" s="78">
        <v>0</v>
      </c>
      <c r="E889" s="78">
        <v>0</v>
      </c>
      <c r="F889" s="78">
        <v>0</v>
      </c>
      <c r="G889" s="78">
        <v>0</v>
      </c>
      <c r="H889" s="78">
        <v>0</v>
      </c>
      <c r="I889" s="76">
        <v>0</v>
      </c>
      <c r="J889" s="78">
        <v>0</v>
      </c>
      <c r="K889" s="82">
        <v>0</v>
      </c>
    </row>
    <row r="890" spans="1:11" s="73" customFormat="1" ht="45" x14ac:dyDescent="0.25">
      <c r="A890" s="166"/>
      <c r="B890" s="168"/>
      <c r="C890" s="77" t="s">
        <v>92</v>
      </c>
      <c r="D890" s="78">
        <v>0</v>
      </c>
      <c r="E890" s="78">
        <v>0</v>
      </c>
      <c r="F890" s="78">
        <v>0</v>
      </c>
      <c r="G890" s="82">
        <v>0</v>
      </c>
      <c r="H890" s="82">
        <v>0</v>
      </c>
      <c r="I890" s="76">
        <v>0</v>
      </c>
      <c r="J890" s="78">
        <v>0</v>
      </c>
      <c r="K890" s="82">
        <v>0</v>
      </c>
    </row>
    <row r="891" spans="1:11" s="73" customFormat="1" ht="75" x14ac:dyDescent="0.25">
      <c r="A891" s="166"/>
      <c r="B891" s="168"/>
      <c r="C891" s="91" t="s">
        <v>205</v>
      </c>
      <c r="D891" s="78">
        <f>D890</f>
        <v>0</v>
      </c>
      <c r="E891" s="78">
        <f>E890</f>
        <v>0</v>
      </c>
      <c r="F891" s="78">
        <f t="shared" ref="F891:H891" si="170">F890</f>
        <v>0</v>
      </c>
      <c r="G891" s="78">
        <f t="shared" si="170"/>
        <v>0</v>
      </c>
      <c r="H891" s="78">
        <f t="shared" si="170"/>
        <v>0</v>
      </c>
      <c r="I891" s="76">
        <v>0</v>
      </c>
      <c r="J891" s="78">
        <v>0</v>
      </c>
      <c r="K891" s="82">
        <v>0</v>
      </c>
    </row>
    <row r="892" spans="1:11" s="73" customFormat="1" ht="45" x14ac:dyDescent="0.25">
      <c r="A892" s="166"/>
      <c r="B892" s="168"/>
      <c r="C892" s="77" t="s">
        <v>78</v>
      </c>
      <c r="D892" s="78">
        <v>0</v>
      </c>
      <c r="E892" s="78">
        <v>0</v>
      </c>
      <c r="F892" s="82">
        <v>0</v>
      </c>
      <c r="G892" s="82">
        <v>0</v>
      </c>
      <c r="H892" s="82">
        <v>0</v>
      </c>
      <c r="I892" s="76">
        <v>0</v>
      </c>
      <c r="J892" s="78">
        <v>0</v>
      </c>
      <c r="K892" s="82">
        <v>0</v>
      </c>
    </row>
    <row r="893" spans="1:11" s="73" customFormat="1" ht="45.75" thickBot="1" x14ac:dyDescent="0.3">
      <c r="A893" s="167"/>
      <c r="B893" s="168"/>
      <c r="C893" s="77" t="s">
        <v>79</v>
      </c>
      <c r="D893" s="78">
        <v>0</v>
      </c>
      <c r="E893" s="78">
        <v>0</v>
      </c>
      <c r="F893" s="82">
        <v>0</v>
      </c>
      <c r="G893" s="82">
        <v>0</v>
      </c>
      <c r="H893" s="82">
        <v>0</v>
      </c>
      <c r="I893" s="76">
        <v>0</v>
      </c>
      <c r="J893" s="78">
        <v>0</v>
      </c>
      <c r="K893" s="82">
        <v>0</v>
      </c>
    </row>
    <row r="894" spans="1:11" s="73" customFormat="1" x14ac:dyDescent="0.25">
      <c r="A894" s="63"/>
      <c r="B894" s="92"/>
      <c r="I894" s="63"/>
      <c r="J894" s="63"/>
    </row>
    <row r="895" spans="1:11" s="73" customFormat="1" x14ac:dyDescent="0.25">
      <c r="A895" s="63"/>
      <c r="B895" s="92"/>
      <c r="I895" s="63"/>
      <c r="J895" s="63"/>
    </row>
    <row r="896" spans="1:11" s="73" customFormat="1" x14ac:dyDescent="0.25">
      <c r="A896" s="63"/>
      <c r="B896" s="92"/>
      <c r="I896" s="63"/>
      <c r="J896" s="63"/>
    </row>
    <row r="897" spans="1:10" s="73" customFormat="1" x14ac:dyDescent="0.25">
      <c r="A897" s="63"/>
      <c r="B897" s="92"/>
      <c r="I897" s="63"/>
      <c r="J897" s="63"/>
    </row>
    <row r="898" spans="1:10" s="73" customFormat="1" x14ac:dyDescent="0.25">
      <c r="A898" s="63"/>
      <c r="B898" s="92"/>
      <c r="I898" s="63"/>
      <c r="J898" s="63"/>
    </row>
    <row r="899" spans="1:10" s="73" customFormat="1" x14ac:dyDescent="0.25">
      <c r="A899" s="63"/>
      <c r="B899" s="92"/>
      <c r="I899" s="63"/>
      <c r="J899" s="63"/>
    </row>
    <row r="900" spans="1:10" s="73" customFormat="1" x14ac:dyDescent="0.25">
      <c r="A900" s="63"/>
      <c r="B900" s="92"/>
      <c r="I900" s="63"/>
      <c r="J900" s="63"/>
    </row>
    <row r="901" spans="1:10" s="73" customFormat="1" x14ac:dyDescent="0.25">
      <c r="A901" s="63"/>
      <c r="B901" s="92"/>
      <c r="I901" s="63"/>
      <c r="J901" s="63"/>
    </row>
    <row r="902" spans="1:10" s="73" customFormat="1" x14ac:dyDescent="0.25">
      <c r="A902" s="63"/>
      <c r="B902" s="92"/>
      <c r="I902" s="63"/>
      <c r="J902" s="63"/>
    </row>
    <row r="903" spans="1:10" s="73" customFormat="1" x14ac:dyDescent="0.25">
      <c r="A903" s="63"/>
      <c r="B903" s="92"/>
      <c r="I903" s="63"/>
      <c r="J903" s="63"/>
    </row>
    <row r="904" spans="1:10" s="73" customFormat="1" x14ac:dyDescent="0.25">
      <c r="A904" s="63"/>
      <c r="B904" s="92"/>
      <c r="I904" s="63"/>
      <c r="J904" s="63"/>
    </row>
    <row r="905" spans="1:10" s="73" customFormat="1" x14ac:dyDescent="0.25">
      <c r="A905" s="63"/>
      <c r="B905" s="92"/>
      <c r="I905" s="63"/>
      <c r="J905" s="63"/>
    </row>
    <row r="906" spans="1:10" s="73" customFormat="1" x14ac:dyDescent="0.25">
      <c r="A906" s="63"/>
      <c r="B906" s="92"/>
      <c r="I906" s="63"/>
      <c r="J906" s="63"/>
    </row>
    <row r="907" spans="1:10" s="73" customFormat="1" x14ac:dyDescent="0.25">
      <c r="A907" s="63"/>
      <c r="B907" s="92"/>
      <c r="I907" s="63"/>
      <c r="J907" s="63"/>
    </row>
    <row r="908" spans="1:10" s="73" customFormat="1" x14ac:dyDescent="0.25">
      <c r="A908" s="63"/>
      <c r="B908" s="92"/>
      <c r="I908" s="63"/>
      <c r="J908" s="63"/>
    </row>
    <row r="909" spans="1:10" s="73" customFormat="1" x14ac:dyDescent="0.25">
      <c r="A909" s="63"/>
      <c r="B909" s="92"/>
      <c r="I909" s="63"/>
      <c r="J909" s="63"/>
    </row>
    <row r="910" spans="1:10" s="73" customFormat="1" x14ac:dyDescent="0.25">
      <c r="A910" s="63"/>
      <c r="B910" s="92"/>
      <c r="I910" s="63"/>
      <c r="J910" s="63"/>
    </row>
    <row r="911" spans="1:10" s="73" customFormat="1" x14ac:dyDescent="0.25">
      <c r="A911" s="63"/>
      <c r="B911" s="92"/>
      <c r="I911" s="63"/>
      <c r="J911" s="63"/>
    </row>
    <row r="912" spans="1:10" s="73" customFormat="1" x14ac:dyDescent="0.25">
      <c r="A912" s="63"/>
      <c r="B912" s="92"/>
      <c r="I912" s="63"/>
      <c r="J912" s="63"/>
    </row>
    <row r="913" spans="1:10" s="73" customFormat="1" x14ac:dyDescent="0.25">
      <c r="A913" s="63"/>
      <c r="B913" s="92"/>
      <c r="I913" s="63"/>
      <c r="J913" s="63"/>
    </row>
    <row r="914" spans="1:10" s="73" customFormat="1" x14ac:dyDescent="0.25">
      <c r="A914" s="63"/>
      <c r="B914" s="92"/>
      <c r="I914" s="63"/>
      <c r="J914" s="63"/>
    </row>
    <row r="915" spans="1:10" s="73" customFormat="1" x14ac:dyDescent="0.25">
      <c r="A915" s="63"/>
      <c r="B915" s="92"/>
      <c r="I915" s="63"/>
      <c r="J915" s="63"/>
    </row>
    <row r="916" spans="1:10" s="73" customFormat="1" x14ac:dyDescent="0.25">
      <c r="A916" s="63"/>
      <c r="B916" s="92"/>
      <c r="I916" s="63"/>
      <c r="J916" s="63"/>
    </row>
    <row r="917" spans="1:10" s="73" customFormat="1" x14ac:dyDescent="0.25">
      <c r="A917" s="63"/>
      <c r="B917" s="92"/>
      <c r="I917" s="63"/>
      <c r="J917" s="63"/>
    </row>
    <row r="918" spans="1:10" s="73" customFormat="1" x14ac:dyDescent="0.25">
      <c r="A918" s="63"/>
      <c r="B918" s="92"/>
      <c r="I918" s="63"/>
      <c r="J918" s="63"/>
    </row>
    <row r="919" spans="1:10" s="73" customFormat="1" x14ac:dyDescent="0.25">
      <c r="A919" s="63"/>
      <c r="B919" s="92"/>
      <c r="I919" s="63"/>
      <c r="J919" s="63"/>
    </row>
    <row r="920" spans="1:10" s="73" customFormat="1" x14ac:dyDescent="0.25">
      <c r="A920" s="63"/>
      <c r="B920" s="92"/>
      <c r="I920" s="63"/>
      <c r="J920" s="63"/>
    </row>
    <row r="921" spans="1:10" s="73" customFormat="1" x14ac:dyDescent="0.25">
      <c r="A921" s="63"/>
      <c r="B921" s="92"/>
      <c r="I921" s="63"/>
      <c r="J921" s="63"/>
    </row>
    <row r="922" spans="1:10" s="73" customFormat="1" x14ac:dyDescent="0.25">
      <c r="A922" s="63"/>
      <c r="B922" s="92"/>
      <c r="I922" s="63"/>
      <c r="J922" s="63"/>
    </row>
    <row r="923" spans="1:10" s="73" customFormat="1" x14ac:dyDescent="0.25">
      <c r="A923" s="63"/>
      <c r="B923" s="92"/>
      <c r="I923" s="63"/>
      <c r="J923" s="63"/>
    </row>
    <row r="924" spans="1:10" s="73" customFormat="1" x14ac:dyDescent="0.25">
      <c r="A924" s="63"/>
      <c r="B924" s="92"/>
      <c r="I924" s="63"/>
      <c r="J924" s="63"/>
    </row>
    <row r="925" spans="1:10" s="73" customFormat="1" x14ac:dyDescent="0.25">
      <c r="A925" s="63"/>
      <c r="B925" s="92"/>
      <c r="I925" s="63"/>
      <c r="J925" s="63"/>
    </row>
    <row r="926" spans="1:10" s="73" customFormat="1" x14ac:dyDescent="0.25">
      <c r="A926" s="63"/>
      <c r="B926" s="92"/>
      <c r="I926" s="63"/>
      <c r="J926" s="63"/>
    </row>
    <row r="927" spans="1:10" s="73" customFormat="1" x14ac:dyDescent="0.25">
      <c r="A927" s="63"/>
      <c r="B927" s="92"/>
      <c r="I927" s="63"/>
      <c r="J927" s="63"/>
    </row>
    <row r="928" spans="1:10" s="73" customFormat="1" x14ac:dyDescent="0.25">
      <c r="A928" s="63"/>
      <c r="B928" s="92"/>
      <c r="I928" s="63"/>
      <c r="J928" s="63"/>
    </row>
    <row r="929" spans="1:10" s="73" customFormat="1" x14ac:dyDescent="0.25">
      <c r="A929" s="63"/>
      <c r="B929" s="92"/>
      <c r="I929" s="63"/>
      <c r="J929" s="63"/>
    </row>
    <row r="930" spans="1:10" s="73" customFormat="1" x14ac:dyDescent="0.25">
      <c r="A930" s="63"/>
      <c r="B930" s="92"/>
      <c r="I930" s="63"/>
      <c r="J930" s="63"/>
    </row>
    <row r="931" spans="1:10" s="73" customFormat="1" x14ac:dyDescent="0.25">
      <c r="A931" s="63"/>
      <c r="B931" s="92"/>
      <c r="I931" s="63"/>
      <c r="J931" s="63"/>
    </row>
    <row r="932" spans="1:10" s="73" customFormat="1" x14ac:dyDescent="0.25">
      <c r="A932" s="63"/>
      <c r="B932" s="92"/>
      <c r="I932" s="63"/>
      <c r="J932" s="63"/>
    </row>
    <row r="933" spans="1:10" s="73" customFormat="1" x14ac:dyDescent="0.25">
      <c r="A933" s="63"/>
      <c r="B933" s="92"/>
      <c r="I933" s="63"/>
      <c r="J933" s="63"/>
    </row>
    <row r="934" spans="1:10" s="73" customFormat="1" x14ac:dyDescent="0.25">
      <c r="A934" s="63"/>
      <c r="B934" s="92"/>
      <c r="I934" s="63"/>
      <c r="J934" s="63"/>
    </row>
    <row r="935" spans="1:10" s="73" customFormat="1" x14ac:dyDescent="0.25">
      <c r="A935" s="63"/>
      <c r="B935" s="92"/>
      <c r="I935" s="63"/>
      <c r="J935" s="63"/>
    </row>
    <row r="936" spans="1:10" s="73" customFormat="1" x14ac:dyDescent="0.25">
      <c r="A936" s="63"/>
      <c r="B936" s="92"/>
      <c r="I936" s="63"/>
      <c r="J936" s="63"/>
    </row>
    <row r="937" spans="1:10" s="73" customFormat="1" x14ac:dyDescent="0.25">
      <c r="A937" s="63"/>
      <c r="B937" s="92"/>
      <c r="I937" s="63"/>
      <c r="J937" s="63"/>
    </row>
    <row r="938" spans="1:10" s="73" customFormat="1" x14ac:dyDescent="0.25">
      <c r="A938" s="63"/>
      <c r="B938" s="92"/>
      <c r="I938" s="63"/>
      <c r="J938" s="63"/>
    </row>
    <row r="939" spans="1:10" s="73" customFormat="1" x14ac:dyDescent="0.25">
      <c r="A939" s="63"/>
      <c r="B939" s="92"/>
      <c r="I939" s="63"/>
      <c r="J939" s="63"/>
    </row>
    <row r="940" spans="1:10" s="73" customFormat="1" x14ac:dyDescent="0.25">
      <c r="A940" s="63"/>
      <c r="B940" s="92"/>
      <c r="I940" s="63"/>
      <c r="J940" s="63"/>
    </row>
    <row r="941" spans="1:10" s="73" customFormat="1" x14ac:dyDescent="0.25">
      <c r="A941" s="63"/>
      <c r="B941" s="92"/>
      <c r="I941" s="63"/>
      <c r="J941" s="63"/>
    </row>
    <row r="942" spans="1:10" s="73" customFormat="1" x14ac:dyDescent="0.25">
      <c r="A942" s="63"/>
      <c r="B942" s="92"/>
      <c r="I942" s="63"/>
      <c r="J942" s="63"/>
    </row>
    <row r="943" spans="1:10" s="73" customFormat="1" x14ac:dyDescent="0.25">
      <c r="A943" s="63"/>
      <c r="B943" s="92"/>
      <c r="I943" s="63"/>
      <c r="J943" s="63"/>
    </row>
    <row r="944" spans="1:10" s="73" customFormat="1" x14ac:dyDescent="0.25">
      <c r="A944" s="63"/>
      <c r="B944" s="92"/>
      <c r="I944" s="63"/>
      <c r="J944" s="63"/>
    </row>
    <row r="945" spans="1:10" s="73" customFormat="1" x14ac:dyDescent="0.25">
      <c r="A945" s="63"/>
      <c r="B945" s="92"/>
      <c r="I945" s="63"/>
      <c r="J945" s="63"/>
    </row>
    <row r="946" spans="1:10" s="73" customFormat="1" x14ac:dyDescent="0.25">
      <c r="A946" s="63"/>
      <c r="B946" s="92"/>
      <c r="I946" s="63"/>
      <c r="J946" s="63"/>
    </row>
    <row r="947" spans="1:10" s="73" customFormat="1" x14ac:dyDescent="0.25">
      <c r="A947" s="63"/>
      <c r="B947" s="92"/>
      <c r="I947" s="63"/>
      <c r="J947" s="63"/>
    </row>
    <row r="948" spans="1:10" s="73" customFormat="1" x14ac:dyDescent="0.25">
      <c r="A948" s="63"/>
      <c r="B948" s="92"/>
      <c r="I948" s="63"/>
      <c r="J948" s="63"/>
    </row>
    <row r="949" spans="1:10" s="73" customFormat="1" x14ac:dyDescent="0.25">
      <c r="A949" s="63"/>
      <c r="B949" s="92"/>
      <c r="I949" s="63"/>
      <c r="J949" s="63"/>
    </row>
    <row r="950" spans="1:10" s="73" customFormat="1" x14ac:dyDescent="0.25">
      <c r="A950" s="63"/>
      <c r="B950" s="92"/>
      <c r="I950" s="63"/>
      <c r="J950" s="63"/>
    </row>
    <row r="951" spans="1:10" s="73" customFormat="1" x14ac:dyDescent="0.25">
      <c r="A951" s="63"/>
      <c r="B951" s="92"/>
      <c r="I951" s="63"/>
      <c r="J951" s="63"/>
    </row>
    <row r="952" spans="1:10" s="73" customFormat="1" x14ac:dyDescent="0.25">
      <c r="A952" s="63"/>
      <c r="B952" s="92"/>
      <c r="I952" s="63"/>
      <c r="J952" s="63"/>
    </row>
    <row r="953" spans="1:10" s="73" customFormat="1" x14ac:dyDescent="0.25">
      <c r="A953" s="63"/>
      <c r="B953" s="92"/>
      <c r="I953" s="63"/>
      <c r="J953" s="63"/>
    </row>
    <row r="954" spans="1:10" s="73" customFormat="1" x14ac:dyDescent="0.25">
      <c r="A954" s="63"/>
      <c r="B954" s="92"/>
      <c r="I954" s="63"/>
      <c r="J954" s="63"/>
    </row>
    <row r="955" spans="1:10" s="73" customFormat="1" x14ac:dyDescent="0.25">
      <c r="A955" s="63"/>
      <c r="B955" s="92"/>
      <c r="I955" s="63"/>
      <c r="J955" s="63"/>
    </row>
    <row r="956" spans="1:10" s="73" customFormat="1" x14ac:dyDescent="0.25">
      <c r="A956" s="63"/>
      <c r="B956" s="92"/>
      <c r="I956" s="63"/>
      <c r="J956" s="63"/>
    </row>
    <row r="957" spans="1:10" s="73" customFormat="1" x14ac:dyDescent="0.25">
      <c r="A957" s="63"/>
      <c r="B957" s="92"/>
      <c r="I957" s="63"/>
      <c r="J957" s="63"/>
    </row>
    <row r="958" spans="1:10" s="73" customFormat="1" x14ac:dyDescent="0.25">
      <c r="A958" s="63"/>
      <c r="B958" s="92"/>
      <c r="I958" s="63"/>
      <c r="J958" s="63"/>
    </row>
    <row r="959" spans="1:10" s="73" customFormat="1" x14ac:dyDescent="0.25">
      <c r="A959" s="63"/>
      <c r="B959" s="92"/>
      <c r="I959" s="63"/>
      <c r="J959" s="63"/>
    </row>
    <row r="960" spans="1:10" s="73" customFormat="1" x14ac:dyDescent="0.25">
      <c r="A960" s="63"/>
      <c r="B960" s="92"/>
      <c r="I960" s="63"/>
      <c r="J960" s="63"/>
    </row>
    <row r="961" spans="1:10" s="73" customFormat="1" x14ac:dyDescent="0.25">
      <c r="A961" s="63"/>
      <c r="B961" s="92"/>
      <c r="I961" s="63"/>
      <c r="J961" s="63"/>
    </row>
    <row r="962" spans="1:10" s="73" customFormat="1" x14ac:dyDescent="0.25">
      <c r="A962" s="63"/>
      <c r="B962" s="92"/>
      <c r="I962" s="63"/>
      <c r="J962" s="63"/>
    </row>
    <row r="963" spans="1:10" s="73" customFormat="1" x14ac:dyDescent="0.25">
      <c r="A963" s="63"/>
      <c r="B963" s="92"/>
      <c r="I963" s="63"/>
      <c r="J963" s="63"/>
    </row>
    <row r="964" spans="1:10" s="73" customFormat="1" x14ac:dyDescent="0.25">
      <c r="A964" s="63"/>
      <c r="B964" s="92"/>
      <c r="I964" s="63"/>
      <c r="J964" s="63"/>
    </row>
    <row r="965" spans="1:10" s="73" customFormat="1" x14ac:dyDescent="0.25">
      <c r="A965" s="63"/>
      <c r="B965" s="92"/>
      <c r="I965" s="63"/>
      <c r="J965" s="63"/>
    </row>
    <row r="966" spans="1:10" s="73" customFormat="1" x14ac:dyDescent="0.25">
      <c r="A966" s="63"/>
      <c r="B966" s="92"/>
      <c r="I966" s="63"/>
      <c r="J966" s="63"/>
    </row>
    <row r="967" spans="1:10" s="73" customFormat="1" x14ac:dyDescent="0.25">
      <c r="A967" s="63"/>
      <c r="B967" s="92"/>
      <c r="I967" s="63"/>
      <c r="J967" s="63"/>
    </row>
    <row r="968" spans="1:10" s="73" customFormat="1" x14ac:dyDescent="0.25">
      <c r="A968" s="63"/>
      <c r="B968" s="92"/>
      <c r="I968" s="63"/>
      <c r="J968" s="63"/>
    </row>
    <row r="969" spans="1:10" s="73" customFormat="1" x14ac:dyDescent="0.25">
      <c r="A969" s="63"/>
      <c r="B969" s="92"/>
      <c r="I969" s="63"/>
      <c r="J969" s="63"/>
    </row>
    <row r="970" spans="1:10" s="73" customFormat="1" x14ac:dyDescent="0.25">
      <c r="A970" s="63"/>
      <c r="B970" s="92"/>
      <c r="I970" s="63"/>
      <c r="J970" s="63"/>
    </row>
    <row r="971" spans="1:10" s="73" customFormat="1" x14ac:dyDescent="0.25">
      <c r="A971" s="63"/>
      <c r="B971" s="92"/>
      <c r="I971" s="63"/>
      <c r="J971" s="63"/>
    </row>
    <row r="972" spans="1:10" s="73" customFormat="1" x14ac:dyDescent="0.25">
      <c r="A972" s="63"/>
      <c r="B972" s="92"/>
      <c r="I972" s="63"/>
      <c r="J972" s="63"/>
    </row>
    <row r="973" spans="1:10" s="73" customFormat="1" x14ac:dyDescent="0.25">
      <c r="A973" s="63"/>
      <c r="B973" s="92"/>
      <c r="I973" s="63"/>
      <c r="J973" s="63"/>
    </row>
    <row r="974" spans="1:10" s="73" customFormat="1" x14ac:dyDescent="0.25">
      <c r="A974" s="63"/>
      <c r="B974" s="92"/>
      <c r="I974" s="63"/>
      <c r="J974" s="63"/>
    </row>
    <row r="975" spans="1:10" s="73" customFormat="1" x14ac:dyDescent="0.25">
      <c r="A975" s="63"/>
      <c r="B975" s="92"/>
      <c r="I975" s="63"/>
      <c r="J975" s="63"/>
    </row>
    <row r="976" spans="1:10" s="73" customFormat="1" x14ac:dyDescent="0.25">
      <c r="A976" s="63"/>
      <c r="B976" s="92"/>
      <c r="I976" s="63"/>
      <c r="J976" s="63"/>
    </row>
    <row r="977" spans="1:10" s="73" customFormat="1" x14ac:dyDescent="0.25">
      <c r="A977" s="63"/>
      <c r="B977" s="92"/>
      <c r="I977" s="63"/>
      <c r="J977" s="63"/>
    </row>
    <row r="978" spans="1:10" s="73" customFormat="1" x14ac:dyDescent="0.25">
      <c r="A978" s="63"/>
      <c r="B978" s="92"/>
      <c r="I978" s="63"/>
      <c r="J978" s="63"/>
    </row>
    <row r="979" spans="1:10" s="73" customFormat="1" x14ac:dyDescent="0.25">
      <c r="A979" s="63"/>
      <c r="B979" s="92"/>
      <c r="I979" s="63"/>
      <c r="J979" s="63"/>
    </row>
    <row r="980" spans="1:10" s="73" customFormat="1" x14ac:dyDescent="0.25">
      <c r="A980" s="63"/>
      <c r="B980" s="92"/>
      <c r="I980" s="63"/>
      <c r="J980" s="63"/>
    </row>
    <row r="981" spans="1:10" s="73" customFormat="1" x14ac:dyDescent="0.25">
      <c r="A981" s="63"/>
      <c r="B981" s="92"/>
      <c r="I981" s="63"/>
      <c r="J981" s="63"/>
    </row>
    <row r="982" spans="1:10" s="73" customFormat="1" x14ac:dyDescent="0.25">
      <c r="A982" s="63"/>
      <c r="B982" s="92"/>
      <c r="I982" s="63"/>
      <c r="J982" s="63"/>
    </row>
    <row r="983" spans="1:10" s="73" customFormat="1" x14ac:dyDescent="0.25">
      <c r="A983" s="63"/>
      <c r="B983" s="92"/>
      <c r="I983" s="63"/>
      <c r="J983" s="63"/>
    </row>
    <row r="984" spans="1:10" s="73" customFormat="1" x14ac:dyDescent="0.25">
      <c r="A984" s="63"/>
      <c r="B984" s="92"/>
      <c r="I984" s="63"/>
      <c r="J984" s="63"/>
    </row>
    <row r="985" spans="1:10" s="73" customFormat="1" x14ac:dyDescent="0.25">
      <c r="A985" s="63"/>
      <c r="B985" s="92"/>
      <c r="I985" s="63"/>
      <c r="J985" s="63"/>
    </row>
    <row r="986" spans="1:10" s="73" customFormat="1" x14ac:dyDescent="0.25">
      <c r="A986" s="63"/>
      <c r="B986" s="92"/>
      <c r="I986" s="63"/>
      <c r="J986" s="63"/>
    </row>
    <row r="987" spans="1:10" s="73" customFormat="1" x14ac:dyDescent="0.25">
      <c r="A987" s="63"/>
      <c r="B987" s="92"/>
      <c r="I987" s="63"/>
      <c r="J987" s="63"/>
    </row>
    <row r="988" spans="1:10" s="73" customFormat="1" x14ac:dyDescent="0.25">
      <c r="A988" s="63"/>
      <c r="B988" s="92"/>
      <c r="I988" s="63"/>
      <c r="J988" s="63"/>
    </row>
    <row r="989" spans="1:10" s="73" customFormat="1" x14ac:dyDescent="0.25">
      <c r="A989" s="63"/>
      <c r="B989" s="92"/>
      <c r="I989" s="63"/>
      <c r="J989" s="63"/>
    </row>
    <row r="990" spans="1:10" s="73" customFormat="1" x14ac:dyDescent="0.25">
      <c r="A990" s="63"/>
      <c r="B990" s="92"/>
      <c r="I990" s="63"/>
      <c r="J990" s="63"/>
    </row>
    <row r="991" spans="1:10" s="73" customFormat="1" x14ac:dyDescent="0.25">
      <c r="A991" s="63"/>
      <c r="B991" s="92"/>
      <c r="I991" s="63"/>
      <c r="J991" s="63"/>
    </row>
    <row r="992" spans="1:10" s="73" customFormat="1" x14ac:dyDescent="0.25">
      <c r="A992" s="63"/>
      <c r="B992" s="92"/>
      <c r="I992" s="63"/>
      <c r="J992" s="63"/>
    </row>
    <row r="993" spans="1:10" s="73" customFormat="1" x14ac:dyDescent="0.25">
      <c r="A993" s="63"/>
      <c r="B993" s="92"/>
      <c r="I993" s="63"/>
      <c r="J993" s="63"/>
    </row>
    <row r="994" spans="1:10" s="73" customFormat="1" x14ac:dyDescent="0.25">
      <c r="A994" s="63"/>
      <c r="B994" s="92"/>
      <c r="I994" s="63"/>
      <c r="J994" s="63"/>
    </row>
    <row r="995" spans="1:10" s="73" customFormat="1" x14ac:dyDescent="0.25">
      <c r="A995" s="63"/>
      <c r="B995" s="92"/>
      <c r="I995" s="63"/>
      <c r="J995" s="63"/>
    </row>
    <row r="996" spans="1:10" s="73" customFormat="1" x14ac:dyDescent="0.25">
      <c r="A996" s="63"/>
      <c r="B996" s="92"/>
      <c r="I996" s="63"/>
      <c r="J996" s="63"/>
    </row>
    <row r="997" spans="1:10" s="73" customFormat="1" x14ac:dyDescent="0.25">
      <c r="A997" s="63"/>
      <c r="B997" s="92"/>
      <c r="I997" s="63"/>
      <c r="J997" s="63"/>
    </row>
    <row r="998" spans="1:10" s="73" customFormat="1" x14ac:dyDescent="0.25">
      <c r="A998" s="63"/>
      <c r="B998" s="92"/>
      <c r="I998" s="63"/>
      <c r="J998" s="63"/>
    </row>
    <row r="999" spans="1:10" s="73" customFormat="1" x14ac:dyDescent="0.25">
      <c r="A999" s="63"/>
      <c r="B999" s="92"/>
      <c r="I999" s="63"/>
      <c r="J999" s="63"/>
    </row>
    <row r="1000" spans="1:10" s="73" customFormat="1" x14ac:dyDescent="0.25">
      <c r="A1000" s="63"/>
      <c r="B1000" s="92"/>
      <c r="I1000" s="63"/>
      <c r="J1000" s="63"/>
    </row>
    <row r="1001" spans="1:10" s="73" customFormat="1" x14ac:dyDescent="0.25">
      <c r="A1001" s="63"/>
      <c r="B1001" s="92"/>
      <c r="I1001" s="63"/>
      <c r="J1001" s="63"/>
    </row>
    <row r="1002" spans="1:10" s="73" customFormat="1" x14ac:dyDescent="0.25">
      <c r="A1002" s="63"/>
      <c r="B1002" s="92"/>
      <c r="I1002" s="63"/>
      <c r="J1002" s="63"/>
    </row>
    <row r="1003" spans="1:10" s="73" customFormat="1" x14ac:dyDescent="0.25">
      <c r="A1003" s="63"/>
      <c r="B1003" s="92"/>
      <c r="I1003" s="63"/>
      <c r="J1003" s="63"/>
    </row>
    <row r="1004" spans="1:10" s="73" customFormat="1" x14ac:dyDescent="0.25">
      <c r="A1004" s="63"/>
      <c r="B1004" s="92"/>
      <c r="I1004" s="63"/>
      <c r="J1004" s="63"/>
    </row>
    <row r="1005" spans="1:10" s="73" customFormat="1" x14ac:dyDescent="0.25">
      <c r="A1005" s="63"/>
      <c r="B1005" s="92"/>
      <c r="I1005" s="63"/>
      <c r="J1005" s="63"/>
    </row>
    <row r="1006" spans="1:10" s="73" customFormat="1" x14ac:dyDescent="0.25">
      <c r="A1006" s="63"/>
      <c r="B1006" s="92"/>
      <c r="I1006" s="63"/>
      <c r="J1006" s="63"/>
    </row>
    <row r="1007" spans="1:10" s="73" customFormat="1" x14ac:dyDescent="0.25">
      <c r="A1007" s="63"/>
      <c r="B1007" s="92"/>
      <c r="I1007" s="63"/>
      <c r="J1007" s="63"/>
    </row>
    <row r="1008" spans="1:10" s="73" customFormat="1" x14ac:dyDescent="0.25">
      <c r="A1008" s="63"/>
      <c r="B1008" s="92"/>
      <c r="I1008" s="63"/>
      <c r="J1008" s="63"/>
    </row>
    <row r="1009" spans="1:10" s="73" customFormat="1" x14ac:dyDescent="0.25">
      <c r="A1009" s="63"/>
      <c r="B1009" s="92"/>
      <c r="I1009" s="63"/>
      <c r="J1009" s="63"/>
    </row>
    <row r="1010" spans="1:10" s="73" customFormat="1" x14ac:dyDescent="0.25">
      <c r="A1010" s="63"/>
      <c r="B1010" s="92"/>
      <c r="I1010" s="63"/>
      <c r="J1010" s="63"/>
    </row>
    <row r="1011" spans="1:10" s="73" customFormat="1" x14ac:dyDescent="0.25">
      <c r="A1011" s="63"/>
      <c r="B1011" s="92"/>
      <c r="I1011" s="63"/>
      <c r="J1011" s="63"/>
    </row>
    <row r="1012" spans="1:10" s="73" customFormat="1" x14ac:dyDescent="0.25">
      <c r="A1012" s="63"/>
      <c r="B1012" s="92"/>
      <c r="I1012" s="63"/>
      <c r="J1012" s="63"/>
    </row>
    <row r="1013" spans="1:10" s="73" customFormat="1" x14ac:dyDescent="0.25">
      <c r="A1013" s="63"/>
      <c r="B1013" s="92"/>
      <c r="I1013" s="63"/>
      <c r="J1013" s="63"/>
    </row>
    <row r="1014" spans="1:10" s="73" customFormat="1" x14ac:dyDescent="0.25">
      <c r="A1014" s="63"/>
      <c r="B1014" s="92"/>
      <c r="I1014" s="63"/>
      <c r="J1014" s="63"/>
    </row>
    <row r="1015" spans="1:10" s="73" customFormat="1" x14ac:dyDescent="0.25">
      <c r="A1015" s="63"/>
      <c r="B1015" s="92"/>
      <c r="I1015" s="63"/>
      <c r="J1015" s="63"/>
    </row>
    <row r="1016" spans="1:10" s="73" customFormat="1" x14ac:dyDescent="0.25">
      <c r="A1016" s="63"/>
      <c r="B1016" s="92"/>
      <c r="I1016" s="63"/>
      <c r="J1016" s="63"/>
    </row>
    <row r="1017" spans="1:10" s="73" customFormat="1" x14ac:dyDescent="0.25">
      <c r="A1017" s="63"/>
      <c r="B1017" s="92"/>
      <c r="I1017" s="63"/>
      <c r="J1017" s="63"/>
    </row>
    <row r="1018" spans="1:10" s="73" customFormat="1" x14ac:dyDescent="0.25">
      <c r="A1018" s="63"/>
      <c r="B1018" s="92"/>
      <c r="I1018" s="63"/>
      <c r="J1018" s="63"/>
    </row>
    <row r="1019" spans="1:10" s="73" customFormat="1" x14ac:dyDescent="0.25">
      <c r="A1019" s="63"/>
      <c r="B1019" s="92"/>
      <c r="I1019" s="63"/>
      <c r="J1019" s="63"/>
    </row>
    <row r="1020" spans="1:10" s="73" customFormat="1" x14ac:dyDescent="0.25">
      <c r="A1020" s="63"/>
      <c r="B1020" s="92"/>
      <c r="I1020" s="63"/>
      <c r="J1020" s="63"/>
    </row>
    <row r="1021" spans="1:10" s="73" customFormat="1" x14ac:dyDescent="0.25">
      <c r="A1021" s="63"/>
      <c r="B1021" s="92"/>
      <c r="I1021" s="63"/>
      <c r="J1021" s="63"/>
    </row>
    <row r="1022" spans="1:10" s="73" customFormat="1" x14ac:dyDescent="0.25">
      <c r="A1022" s="63"/>
      <c r="B1022" s="92"/>
      <c r="I1022" s="63"/>
      <c r="J1022" s="63"/>
    </row>
    <row r="1023" spans="1:10" s="73" customFormat="1" x14ac:dyDescent="0.25">
      <c r="A1023" s="63"/>
      <c r="B1023" s="92"/>
      <c r="I1023" s="63"/>
      <c r="J1023" s="63"/>
    </row>
    <row r="1024" spans="1:10" s="73" customFormat="1" x14ac:dyDescent="0.25">
      <c r="A1024" s="63"/>
      <c r="B1024" s="92"/>
      <c r="I1024" s="63"/>
      <c r="J1024" s="63"/>
    </row>
    <row r="1025" spans="1:10" s="73" customFormat="1" x14ac:dyDescent="0.25">
      <c r="A1025" s="63"/>
      <c r="B1025" s="92"/>
      <c r="I1025" s="63"/>
      <c r="J1025" s="63"/>
    </row>
    <row r="1026" spans="1:10" s="73" customFormat="1" x14ac:dyDescent="0.25">
      <c r="A1026" s="63"/>
      <c r="B1026" s="92"/>
      <c r="I1026" s="63"/>
      <c r="J1026" s="63"/>
    </row>
    <row r="1027" spans="1:10" s="73" customFormat="1" x14ac:dyDescent="0.25">
      <c r="A1027" s="63"/>
      <c r="B1027" s="92"/>
      <c r="I1027" s="63"/>
      <c r="J1027" s="63"/>
    </row>
    <row r="1028" spans="1:10" s="73" customFormat="1" x14ac:dyDescent="0.25">
      <c r="A1028" s="63"/>
      <c r="B1028" s="92"/>
      <c r="I1028" s="63"/>
      <c r="J1028" s="63"/>
    </row>
    <row r="1029" spans="1:10" s="73" customFormat="1" x14ac:dyDescent="0.25">
      <c r="A1029" s="63"/>
      <c r="B1029" s="92"/>
      <c r="I1029" s="63"/>
      <c r="J1029" s="63"/>
    </row>
    <row r="1030" spans="1:10" s="73" customFormat="1" x14ac:dyDescent="0.25">
      <c r="A1030" s="63"/>
      <c r="B1030" s="92"/>
      <c r="I1030" s="63"/>
      <c r="J1030" s="63"/>
    </row>
    <row r="1031" spans="1:10" s="73" customFormat="1" x14ac:dyDescent="0.25">
      <c r="A1031" s="63"/>
      <c r="B1031" s="92"/>
      <c r="I1031" s="63"/>
      <c r="J1031" s="63"/>
    </row>
    <row r="1032" spans="1:10" s="73" customFormat="1" x14ac:dyDescent="0.25">
      <c r="A1032" s="63"/>
      <c r="B1032" s="92"/>
      <c r="I1032" s="63"/>
      <c r="J1032" s="63"/>
    </row>
    <row r="1033" spans="1:10" s="73" customFormat="1" x14ac:dyDescent="0.25">
      <c r="A1033" s="63"/>
      <c r="B1033" s="92"/>
      <c r="I1033" s="63"/>
      <c r="J1033" s="63"/>
    </row>
    <row r="1034" spans="1:10" s="73" customFormat="1" x14ac:dyDescent="0.25">
      <c r="A1034" s="63"/>
      <c r="B1034" s="92"/>
      <c r="I1034" s="63"/>
      <c r="J1034" s="63"/>
    </row>
    <row r="1035" spans="1:10" s="73" customFormat="1" x14ac:dyDescent="0.25">
      <c r="A1035" s="63"/>
      <c r="B1035" s="92"/>
      <c r="I1035" s="63"/>
      <c r="J1035" s="63"/>
    </row>
    <row r="1036" spans="1:10" s="73" customFormat="1" x14ac:dyDescent="0.25">
      <c r="A1036" s="63"/>
      <c r="B1036" s="92"/>
      <c r="I1036" s="63"/>
      <c r="J1036" s="63"/>
    </row>
    <row r="1037" spans="1:10" s="73" customFormat="1" x14ac:dyDescent="0.25">
      <c r="A1037" s="63"/>
      <c r="B1037" s="92"/>
      <c r="I1037" s="63"/>
      <c r="J1037" s="63"/>
    </row>
    <row r="1038" spans="1:10" s="73" customFormat="1" x14ac:dyDescent="0.25">
      <c r="A1038" s="63"/>
      <c r="B1038" s="92"/>
      <c r="I1038" s="63"/>
      <c r="J1038" s="63"/>
    </row>
    <row r="1039" spans="1:10" s="73" customFormat="1" x14ac:dyDescent="0.25">
      <c r="A1039" s="63"/>
      <c r="B1039" s="92"/>
      <c r="I1039" s="63"/>
      <c r="J1039" s="63"/>
    </row>
    <row r="1040" spans="1:10" s="73" customFormat="1" x14ac:dyDescent="0.25">
      <c r="A1040" s="63"/>
      <c r="B1040" s="92"/>
      <c r="I1040" s="63"/>
      <c r="J1040" s="63"/>
    </row>
    <row r="1041" spans="1:10" s="73" customFormat="1" x14ac:dyDescent="0.25">
      <c r="A1041" s="63"/>
      <c r="B1041" s="92"/>
      <c r="I1041" s="63"/>
      <c r="J1041" s="63"/>
    </row>
    <row r="1042" spans="1:10" s="73" customFormat="1" x14ac:dyDescent="0.25">
      <c r="A1042" s="63"/>
      <c r="B1042" s="92"/>
      <c r="I1042" s="63"/>
      <c r="J1042" s="63"/>
    </row>
    <row r="1043" spans="1:10" s="73" customFormat="1" x14ac:dyDescent="0.25">
      <c r="A1043" s="63"/>
      <c r="B1043" s="92"/>
      <c r="I1043" s="63"/>
      <c r="J1043" s="63"/>
    </row>
    <row r="1044" spans="1:10" s="73" customFormat="1" x14ac:dyDescent="0.25">
      <c r="A1044" s="63"/>
      <c r="B1044" s="92"/>
      <c r="I1044" s="63"/>
      <c r="J1044" s="63"/>
    </row>
    <row r="1045" spans="1:10" s="73" customFormat="1" x14ac:dyDescent="0.25">
      <c r="A1045" s="63"/>
      <c r="B1045" s="92"/>
      <c r="I1045" s="63"/>
      <c r="J1045" s="63"/>
    </row>
    <row r="1046" spans="1:10" s="73" customFormat="1" x14ac:dyDescent="0.25">
      <c r="A1046" s="63"/>
      <c r="B1046" s="92"/>
      <c r="I1046" s="63"/>
      <c r="J1046" s="63"/>
    </row>
    <row r="1047" spans="1:10" s="73" customFormat="1" x14ac:dyDescent="0.25">
      <c r="A1047" s="63"/>
      <c r="B1047" s="92"/>
      <c r="I1047" s="63"/>
      <c r="J1047" s="63"/>
    </row>
    <row r="1048" spans="1:10" s="73" customFormat="1" x14ac:dyDescent="0.25">
      <c r="A1048" s="63"/>
      <c r="B1048" s="92"/>
      <c r="I1048" s="63"/>
      <c r="J1048" s="63"/>
    </row>
    <row r="1049" spans="1:10" s="73" customFormat="1" x14ac:dyDescent="0.25">
      <c r="A1049" s="63"/>
      <c r="B1049" s="92"/>
      <c r="I1049" s="63"/>
      <c r="J1049" s="63"/>
    </row>
    <row r="1050" spans="1:10" s="73" customFormat="1" x14ac:dyDescent="0.25">
      <c r="A1050" s="63"/>
      <c r="B1050" s="92"/>
      <c r="I1050" s="63"/>
      <c r="J1050" s="63"/>
    </row>
    <row r="1051" spans="1:10" s="73" customFormat="1" x14ac:dyDescent="0.25">
      <c r="A1051" s="63"/>
      <c r="B1051" s="92"/>
      <c r="I1051" s="63"/>
      <c r="J1051" s="63"/>
    </row>
    <row r="1052" spans="1:10" s="73" customFormat="1" x14ac:dyDescent="0.25">
      <c r="A1052" s="63"/>
      <c r="B1052" s="92"/>
      <c r="I1052" s="63"/>
      <c r="J1052" s="63"/>
    </row>
    <row r="1053" spans="1:10" s="73" customFormat="1" x14ac:dyDescent="0.25">
      <c r="A1053" s="63"/>
      <c r="B1053" s="92"/>
      <c r="I1053" s="63"/>
      <c r="J1053" s="63"/>
    </row>
    <row r="1054" spans="1:10" s="73" customFormat="1" x14ac:dyDescent="0.25">
      <c r="A1054" s="63"/>
      <c r="B1054" s="92"/>
      <c r="I1054" s="63"/>
      <c r="J1054" s="63"/>
    </row>
    <row r="1055" spans="1:10" s="73" customFormat="1" x14ac:dyDescent="0.25">
      <c r="A1055" s="63"/>
      <c r="B1055" s="92"/>
      <c r="I1055" s="63"/>
      <c r="J1055" s="63"/>
    </row>
    <row r="1056" spans="1:10" s="73" customFormat="1" x14ac:dyDescent="0.25">
      <c r="A1056" s="63"/>
      <c r="B1056" s="92"/>
      <c r="I1056" s="63"/>
      <c r="J1056" s="63"/>
    </row>
    <row r="1057" spans="1:10" s="73" customFormat="1" x14ac:dyDescent="0.25">
      <c r="A1057" s="63"/>
      <c r="B1057" s="92"/>
      <c r="I1057" s="63"/>
      <c r="J1057" s="63"/>
    </row>
    <row r="1058" spans="1:10" s="73" customFormat="1" x14ac:dyDescent="0.25">
      <c r="A1058" s="63"/>
      <c r="B1058" s="92"/>
      <c r="I1058" s="63"/>
      <c r="J1058" s="63"/>
    </row>
    <row r="1059" spans="1:10" s="73" customFormat="1" x14ac:dyDescent="0.25">
      <c r="A1059" s="63"/>
      <c r="B1059" s="92"/>
      <c r="I1059" s="63"/>
      <c r="J1059" s="63"/>
    </row>
    <row r="1060" spans="1:10" s="73" customFormat="1" x14ac:dyDescent="0.25">
      <c r="A1060" s="63"/>
      <c r="B1060" s="92"/>
      <c r="I1060" s="63"/>
      <c r="J1060" s="63"/>
    </row>
    <row r="1061" spans="1:10" s="73" customFormat="1" x14ac:dyDescent="0.25">
      <c r="A1061" s="63"/>
      <c r="B1061" s="92"/>
      <c r="I1061" s="63"/>
      <c r="J1061" s="63"/>
    </row>
    <row r="1062" spans="1:10" s="73" customFormat="1" x14ac:dyDescent="0.25">
      <c r="A1062" s="63"/>
      <c r="B1062" s="92"/>
      <c r="I1062" s="63"/>
      <c r="J1062" s="63"/>
    </row>
    <row r="1063" spans="1:10" s="73" customFormat="1" x14ac:dyDescent="0.25">
      <c r="A1063" s="63"/>
      <c r="B1063" s="92"/>
      <c r="I1063" s="63"/>
      <c r="J1063" s="63"/>
    </row>
    <row r="1064" spans="1:10" s="73" customFormat="1" x14ac:dyDescent="0.25">
      <c r="A1064" s="63"/>
      <c r="B1064" s="92"/>
      <c r="I1064" s="63"/>
      <c r="J1064" s="63"/>
    </row>
    <row r="1065" spans="1:10" s="73" customFormat="1" x14ac:dyDescent="0.25">
      <c r="A1065" s="63"/>
      <c r="B1065" s="92"/>
      <c r="I1065" s="63"/>
      <c r="J1065" s="63"/>
    </row>
    <row r="1066" spans="1:10" s="73" customFormat="1" x14ac:dyDescent="0.25">
      <c r="A1066" s="63"/>
      <c r="B1066" s="92"/>
      <c r="I1066" s="63"/>
      <c r="J1066" s="63"/>
    </row>
    <row r="1067" spans="1:10" s="73" customFormat="1" x14ac:dyDescent="0.25">
      <c r="A1067" s="63"/>
      <c r="B1067" s="92"/>
      <c r="I1067" s="63"/>
      <c r="J1067" s="63"/>
    </row>
    <row r="1068" spans="1:10" s="73" customFormat="1" x14ac:dyDescent="0.25">
      <c r="A1068" s="63"/>
      <c r="B1068" s="92"/>
      <c r="I1068" s="63"/>
      <c r="J1068" s="63"/>
    </row>
    <row r="1069" spans="1:10" s="73" customFormat="1" x14ac:dyDescent="0.25">
      <c r="A1069" s="63"/>
      <c r="B1069" s="92"/>
      <c r="I1069" s="63"/>
      <c r="J1069" s="63"/>
    </row>
    <row r="1070" spans="1:10" s="73" customFormat="1" x14ac:dyDescent="0.25">
      <c r="A1070" s="63"/>
      <c r="B1070" s="92"/>
      <c r="I1070" s="63"/>
      <c r="J1070" s="63"/>
    </row>
    <row r="1071" spans="1:10" s="73" customFormat="1" x14ac:dyDescent="0.25">
      <c r="A1071" s="63"/>
      <c r="B1071" s="92"/>
      <c r="I1071" s="63"/>
      <c r="J1071" s="63"/>
    </row>
    <row r="1072" spans="1:10" s="73" customFormat="1" x14ac:dyDescent="0.25">
      <c r="A1072" s="63"/>
      <c r="B1072" s="92"/>
      <c r="I1072" s="63"/>
      <c r="J1072" s="63"/>
    </row>
    <row r="1073" spans="1:10" s="73" customFormat="1" x14ac:dyDescent="0.25">
      <c r="A1073" s="63"/>
      <c r="B1073" s="92"/>
      <c r="I1073" s="63"/>
      <c r="J1073" s="63"/>
    </row>
    <row r="1074" spans="1:10" s="73" customFormat="1" x14ac:dyDescent="0.25">
      <c r="A1074" s="63"/>
      <c r="B1074" s="92"/>
      <c r="I1074" s="63"/>
      <c r="J1074" s="63"/>
    </row>
    <row r="1075" spans="1:10" s="73" customFormat="1" x14ac:dyDescent="0.25">
      <c r="A1075" s="63"/>
      <c r="B1075" s="92"/>
      <c r="I1075" s="63"/>
      <c r="J1075" s="63"/>
    </row>
    <row r="1076" spans="1:10" s="73" customFormat="1" x14ac:dyDescent="0.25">
      <c r="A1076" s="63"/>
      <c r="B1076" s="92"/>
      <c r="I1076" s="63"/>
      <c r="J1076" s="63"/>
    </row>
    <row r="1077" spans="1:10" s="73" customFormat="1" x14ac:dyDescent="0.25">
      <c r="A1077" s="63"/>
      <c r="B1077" s="92"/>
      <c r="I1077" s="63"/>
      <c r="J1077" s="63"/>
    </row>
    <row r="1078" spans="1:10" s="73" customFormat="1" x14ac:dyDescent="0.25">
      <c r="A1078" s="63"/>
      <c r="B1078" s="92"/>
      <c r="I1078" s="63"/>
      <c r="J1078" s="63"/>
    </row>
    <row r="1079" spans="1:10" s="73" customFormat="1" x14ac:dyDescent="0.25">
      <c r="A1079" s="63"/>
      <c r="B1079" s="92"/>
      <c r="I1079" s="63"/>
      <c r="J1079" s="63"/>
    </row>
    <row r="1080" spans="1:10" s="73" customFormat="1" x14ac:dyDescent="0.25">
      <c r="A1080" s="63"/>
      <c r="B1080" s="92"/>
      <c r="I1080" s="63"/>
      <c r="J1080" s="63"/>
    </row>
    <row r="1081" spans="1:10" s="73" customFormat="1" x14ac:dyDescent="0.25">
      <c r="A1081" s="63"/>
      <c r="B1081" s="92"/>
      <c r="I1081" s="63"/>
      <c r="J1081" s="63"/>
    </row>
    <row r="1082" spans="1:10" s="73" customFormat="1" x14ac:dyDescent="0.25">
      <c r="A1082" s="63"/>
      <c r="B1082" s="92"/>
      <c r="I1082" s="63"/>
      <c r="J1082" s="63"/>
    </row>
    <row r="1083" spans="1:10" s="73" customFormat="1" x14ac:dyDescent="0.25">
      <c r="A1083" s="63"/>
      <c r="B1083" s="92"/>
      <c r="I1083" s="63"/>
      <c r="J1083" s="63"/>
    </row>
    <row r="1084" spans="1:10" s="73" customFormat="1" x14ac:dyDescent="0.25">
      <c r="A1084" s="63"/>
      <c r="B1084" s="92"/>
      <c r="I1084" s="63"/>
      <c r="J1084" s="63"/>
    </row>
    <row r="1085" spans="1:10" s="73" customFormat="1" x14ac:dyDescent="0.25">
      <c r="A1085" s="63"/>
      <c r="B1085" s="92"/>
      <c r="I1085" s="63"/>
      <c r="J1085" s="63"/>
    </row>
    <row r="1086" spans="1:10" s="73" customFormat="1" x14ac:dyDescent="0.25">
      <c r="A1086" s="63"/>
      <c r="B1086" s="92"/>
      <c r="I1086" s="63"/>
      <c r="J1086" s="63"/>
    </row>
    <row r="1087" spans="1:10" s="73" customFormat="1" x14ac:dyDescent="0.25">
      <c r="A1087" s="63"/>
      <c r="B1087" s="92"/>
      <c r="I1087" s="63"/>
      <c r="J1087" s="63"/>
    </row>
    <row r="1088" spans="1:10" s="73" customFormat="1" x14ac:dyDescent="0.25">
      <c r="A1088" s="63"/>
      <c r="B1088" s="92"/>
      <c r="I1088" s="63"/>
      <c r="J1088" s="63"/>
    </row>
    <row r="1089" spans="1:10" s="73" customFormat="1" x14ac:dyDescent="0.25">
      <c r="A1089" s="63"/>
      <c r="B1089" s="92"/>
      <c r="I1089" s="63"/>
      <c r="J1089" s="63"/>
    </row>
    <row r="1090" spans="1:10" s="73" customFormat="1" x14ac:dyDescent="0.25">
      <c r="A1090" s="63"/>
      <c r="B1090" s="92"/>
      <c r="I1090" s="63"/>
      <c r="J1090" s="63"/>
    </row>
    <row r="1091" spans="1:10" s="73" customFormat="1" x14ac:dyDescent="0.25">
      <c r="A1091" s="63"/>
      <c r="B1091" s="92"/>
      <c r="I1091" s="63"/>
      <c r="J1091" s="63"/>
    </row>
    <row r="1092" spans="1:10" s="73" customFormat="1" x14ac:dyDescent="0.25">
      <c r="A1092" s="63"/>
      <c r="B1092" s="92"/>
      <c r="I1092" s="63"/>
      <c r="J1092" s="63"/>
    </row>
    <row r="1093" spans="1:10" s="73" customFormat="1" x14ac:dyDescent="0.25">
      <c r="A1093" s="63"/>
      <c r="B1093" s="92"/>
      <c r="I1093" s="63"/>
      <c r="J1093" s="63"/>
    </row>
    <row r="1094" spans="1:10" s="73" customFormat="1" x14ac:dyDescent="0.25">
      <c r="A1094" s="63"/>
      <c r="B1094" s="92"/>
      <c r="I1094" s="63"/>
      <c r="J1094" s="63"/>
    </row>
    <row r="1095" spans="1:10" s="73" customFormat="1" x14ac:dyDescent="0.25">
      <c r="A1095" s="63"/>
      <c r="B1095" s="92"/>
      <c r="I1095" s="63"/>
      <c r="J1095" s="63"/>
    </row>
    <row r="1096" spans="1:10" s="73" customFormat="1" x14ac:dyDescent="0.25">
      <c r="A1096" s="63"/>
      <c r="B1096" s="92"/>
      <c r="I1096" s="63"/>
      <c r="J1096" s="63"/>
    </row>
    <row r="1097" spans="1:10" s="73" customFormat="1" x14ac:dyDescent="0.25">
      <c r="A1097" s="63"/>
      <c r="B1097" s="92"/>
      <c r="I1097" s="63"/>
      <c r="J1097" s="63"/>
    </row>
    <row r="1098" spans="1:10" s="73" customFormat="1" x14ac:dyDescent="0.25">
      <c r="A1098" s="63"/>
      <c r="B1098" s="92"/>
      <c r="I1098" s="63"/>
      <c r="J1098" s="63"/>
    </row>
    <row r="1099" spans="1:10" s="73" customFormat="1" x14ac:dyDescent="0.25">
      <c r="A1099" s="63"/>
      <c r="B1099" s="92"/>
      <c r="I1099" s="63"/>
      <c r="J1099" s="63"/>
    </row>
    <row r="1100" spans="1:10" s="73" customFormat="1" x14ac:dyDescent="0.25">
      <c r="A1100" s="63"/>
      <c r="B1100" s="92"/>
      <c r="I1100" s="63"/>
      <c r="J1100" s="63"/>
    </row>
    <row r="1101" spans="1:10" s="73" customFormat="1" x14ac:dyDescent="0.25">
      <c r="A1101" s="63"/>
      <c r="B1101" s="92"/>
      <c r="I1101" s="63"/>
      <c r="J1101" s="63"/>
    </row>
    <row r="1102" spans="1:10" s="73" customFormat="1" x14ac:dyDescent="0.25">
      <c r="A1102" s="63"/>
      <c r="B1102" s="92"/>
      <c r="I1102" s="63"/>
      <c r="J1102" s="63"/>
    </row>
    <row r="1103" spans="1:10" s="73" customFormat="1" x14ac:dyDescent="0.25">
      <c r="A1103" s="63"/>
      <c r="B1103" s="92"/>
      <c r="I1103" s="63"/>
      <c r="J1103" s="63"/>
    </row>
    <row r="1104" spans="1:10" s="73" customFormat="1" x14ac:dyDescent="0.25">
      <c r="A1104" s="63"/>
      <c r="B1104" s="92"/>
      <c r="I1104" s="63"/>
      <c r="J1104" s="63"/>
    </row>
    <row r="1105" spans="1:10" s="73" customFormat="1" x14ac:dyDescent="0.25">
      <c r="A1105" s="63"/>
      <c r="B1105" s="92"/>
      <c r="I1105" s="63"/>
      <c r="J1105" s="63"/>
    </row>
    <row r="1106" spans="1:10" s="73" customFormat="1" x14ac:dyDescent="0.25">
      <c r="A1106" s="63"/>
      <c r="B1106" s="92"/>
      <c r="I1106" s="63"/>
      <c r="J1106" s="63"/>
    </row>
    <row r="1107" spans="1:10" s="73" customFormat="1" x14ac:dyDescent="0.25">
      <c r="A1107" s="63"/>
      <c r="B1107" s="92"/>
      <c r="I1107" s="63"/>
      <c r="J1107" s="63"/>
    </row>
    <row r="1108" spans="1:10" s="73" customFormat="1" x14ac:dyDescent="0.25">
      <c r="A1108" s="63"/>
      <c r="B1108" s="92"/>
      <c r="I1108" s="63"/>
      <c r="J1108" s="63"/>
    </row>
    <row r="1109" spans="1:10" s="73" customFormat="1" x14ac:dyDescent="0.25">
      <c r="A1109" s="63"/>
      <c r="B1109" s="92"/>
      <c r="I1109" s="63"/>
      <c r="J1109" s="63"/>
    </row>
    <row r="1110" spans="1:10" s="73" customFormat="1" x14ac:dyDescent="0.25">
      <c r="A1110" s="63"/>
      <c r="B1110" s="92"/>
      <c r="I1110" s="63"/>
      <c r="J1110" s="63"/>
    </row>
    <row r="1111" spans="1:10" s="73" customFormat="1" x14ac:dyDescent="0.25">
      <c r="A1111" s="63"/>
      <c r="B1111" s="92"/>
      <c r="I1111" s="63"/>
      <c r="J1111" s="63"/>
    </row>
    <row r="1112" spans="1:10" s="73" customFormat="1" x14ac:dyDescent="0.25">
      <c r="A1112" s="63"/>
      <c r="B1112" s="92"/>
      <c r="I1112" s="63"/>
      <c r="J1112" s="63"/>
    </row>
    <row r="1113" spans="1:10" s="73" customFormat="1" x14ac:dyDescent="0.25">
      <c r="A1113" s="63"/>
      <c r="B1113" s="92"/>
      <c r="I1113" s="63"/>
      <c r="J1113" s="63"/>
    </row>
    <row r="1114" spans="1:10" s="73" customFormat="1" x14ac:dyDescent="0.25">
      <c r="A1114" s="63"/>
      <c r="B1114" s="92"/>
      <c r="I1114" s="63"/>
      <c r="J1114" s="63"/>
    </row>
    <row r="1115" spans="1:10" s="73" customFormat="1" x14ac:dyDescent="0.25">
      <c r="A1115" s="63"/>
      <c r="B1115" s="92"/>
      <c r="I1115" s="63"/>
      <c r="J1115" s="63"/>
    </row>
    <row r="1116" spans="1:10" s="73" customFormat="1" x14ac:dyDescent="0.25">
      <c r="A1116" s="63"/>
      <c r="B1116" s="92"/>
      <c r="I1116" s="63"/>
      <c r="J1116" s="63"/>
    </row>
    <row r="1117" spans="1:10" s="73" customFormat="1" x14ac:dyDescent="0.25">
      <c r="A1117" s="63"/>
      <c r="B1117" s="92"/>
      <c r="I1117" s="63"/>
      <c r="J1117" s="63"/>
    </row>
    <row r="1118" spans="1:10" s="73" customFormat="1" x14ac:dyDescent="0.25">
      <c r="A1118" s="63"/>
      <c r="B1118" s="92"/>
      <c r="I1118" s="63"/>
      <c r="J1118" s="63"/>
    </row>
    <row r="1119" spans="1:10" s="73" customFormat="1" x14ac:dyDescent="0.25">
      <c r="A1119" s="63"/>
      <c r="B1119" s="92"/>
      <c r="I1119" s="63"/>
      <c r="J1119" s="63"/>
    </row>
    <row r="1120" spans="1:10" s="73" customFormat="1" x14ac:dyDescent="0.25">
      <c r="A1120" s="63"/>
      <c r="B1120" s="92"/>
      <c r="I1120" s="63"/>
      <c r="J1120" s="63"/>
    </row>
    <row r="1121" spans="1:10" s="73" customFormat="1" x14ac:dyDescent="0.25">
      <c r="A1121" s="63"/>
      <c r="B1121" s="92"/>
      <c r="I1121" s="63"/>
      <c r="J1121" s="63"/>
    </row>
    <row r="1122" spans="1:10" s="73" customFormat="1" x14ac:dyDescent="0.25">
      <c r="A1122" s="63"/>
      <c r="B1122" s="92"/>
      <c r="I1122" s="63"/>
      <c r="J1122" s="63"/>
    </row>
    <row r="1123" spans="1:10" s="73" customFormat="1" x14ac:dyDescent="0.25">
      <c r="A1123" s="63"/>
      <c r="B1123" s="92"/>
      <c r="I1123" s="63"/>
      <c r="J1123" s="63"/>
    </row>
    <row r="1124" spans="1:10" s="73" customFormat="1" x14ac:dyDescent="0.25">
      <c r="A1124" s="63"/>
      <c r="B1124" s="92"/>
      <c r="I1124" s="63"/>
      <c r="J1124" s="63"/>
    </row>
    <row r="1125" spans="1:10" s="73" customFormat="1" x14ac:dyDescent="0.25">
      <c r="A1125" s="63"/>
      <c r="B1125" s="92"/>
      <c r="I1125" s="63"/>
      <c r="J1125" s="63"/>
    </row>
    <row r="1126" spans="1:10" s="73" customFormat="1" x14ac:dyDescent="0.25">
      <c r="A1126" s="63"/>
      <c r="B1126" s="92"/>
      <c r="I1126" s="63"/>
      <c r="J1126" s="63"/>
    </row>
    <row r="1127" spans="1:10" s="73" customFormat="1" x14ac:dyDescent="0.25">
      <c r="A1127" s="63"/>
      <c r="B1127" s="92"/>
      <c r="I1127" s="63"/>
      <c r="J1127" s="63"/>
    </row>
    <row r="1128" spans="1:10" s="73" customFormat="1" x14ac:dyDescent="0.25">
      <c r="A1128" s="63"/>
      <c r="B1128" s="92"/>
      <c r="I1128" s="63"/>
      <c r="J1128" s="63"/>
    </row>
    <row r="1129" spans="1:10" s="73" customFormat="1" x14ac:dyDescent="0.25">
      <c r="A1129" s="63"/>
      <c r="B1129" s="92"/>
      <c r="I1129" s="63"/>
      <c r="J1129" s="63"/>
    </row>
    <row r="1130" spans="1:10" s="73" customFormat="1" x14ac:dyDescent="0.25">
      <c r="A1130" s="63"/>
      <c r="B1130" s="92"/>
      <c r="I1130" s="63"/>
      <c r="J1130" s="63"/>
    </row>
    <row r="1131" spans="1:10" s="73" customFormat="1" x14ac:dyDescent="0.25">
      <c r="A1131" s="63"/>
      <c r="B1131" s="92"/>
      <c r="I1131" s="63"/>
      <c r="J1131" s="63"/>
    </row>
    <row r="1132" spans="1:10" s="73" customFormat="1" x14ac:dyDescent="0.25">
      <c r="A1132" s="63"/>
      <c r="B1132" s="92"/>
      <c r="I1132" s="63"/>
      <c r="J1132" s="63"/>
    </row>
    <row r="1133" spans="1:10" s="73" customFormat="1" x14ac:dyDescent="0.25">
      <c r="A1133" s="63"/>
      <c r="B1133" s="92"/>
      <c r="I1133" s="63"/>
      <c r="J1133" s="63"/>
    </row>
    <row r="1134" spans="1:10" s="73" customFormat="1" x14ac:dyDescent="0.25">
      <c r="A1134" s="63"/>
      <c r="B1134" s="92"/>
      <c r="I1134" s="63"/>
      <c r="J1134" s="63"/>
    </row>
    <row r="1135" spans="1:10" s="73" customFormat="1" x14ac:dyDescent="0.25">
      <c r="A1135" s="63"/>
      <c r="B1135" s="92"/>
      <c r="I1135" s="63"/>
      <c r="J1135" s="63"/>
    </row>
    <row r="1136" spans="1:10" s="73" customFormat="1" x14ac:dyDescent="0.25">
      <c r="A1136" s="63"/>
      <c r="B1136" s="92"/>
      <c r="I1136" s="63"/>
      <c r="J1136" s="63"/>
    </row>
    <row r="1137" spans="1:10" s="73" customFormat="1" x14ac:dyDescent="0.25">
      <c r="A1137" s="63"/>
      <c r="B1137" s="92"/>
      <c r="I1137" s="63"/>
      <c r="J1137" s="63"/>
    </row>
    <row r="1138" spans="1:10" s="73" customFormat="1" x14ac:dyDescent="0.25">
      <c r="A1138" s="63"/>
      <c r="B1138" s="92"/>
      <c r="I1138" s="63"/>
      <c r="J1138" s="63"/>
    </row>
    <row r="1139" spans="1:10" s="73" customFormat="1" x14ac:dyDescent="0.25">
      <c r="A1139" s="63"/>
      <c r="B1139" s="92"/>
      <c r="I1139" s="63"/>
      <c r="J1139" s="63"/>
    </row>
    <row r="1140" spans="1:10" s="73" customFormat="1" x14ac:dyDescent="0.25">
      <c r="A1140" s="63"/>
      <c r="B1140" s="92"/>
      <c r="I1140" s="63"/>
      <c r="J1140" s="63"/>
    </row>
    <row r="1141" spans="1:10" s="73" customFormat="1" x14ac:dyDescent="0.25">
      <c r="A1141" s="63"/>
      <c r="B1141" s="92"/>
      <c r="I1141" s="63"/>
      <c r="J1141" s="63"/>
    </row>
    <row r="1142" spans="1:10" s="73" customFormat="1" x14ac:dyDescent="0.25">
      <c r="A1142" s="63"/>
      <c r="B1142" s="92"/>
      <c r="I1142" s="63"/>
      <c r="J1142" s="63"/>
    </row>
    <row r="1143" spans="1:10" s="73" customFormat="1" x14ac:dyDescent="0.25">
      <c r="A1143" s="63"/>
      <c r="B1143" s="92"/>
      <c r="I1143" s="63"/>
      <c r="J1143" s="63"/>
    </row>
    <row r="1144" spans="1:10" s="73" customFormat="1" x14ac:dyDescent="0.25">
      <c r="A1144" s="63"/>
      <c r="B1144" s="92"/>
      <c r="I1144" s="63"/>
      <c r="J1144" s="63"/>
    </row>
    <row r="1145" spans="1:10" s="73" customFormat="1" x14ac:dyDescent="0.25">
      <c r="A1145" s="63"/>
      <c r="B1145" s="92"/>
      <c r="I1145" s="63"/>
      <c r="J1145" s="63"/>
    </row>
    <row r="1146" spans="1:10" s="73" customFormat="1" x14ac:dyDescent="0.25">
      <c r="A1146" s="63"/>
      <c r="B1146" s="92"/>
      <c r="I1146" s="63"/>
      <c r="J1146" s="63"/>
    </row>
    <row r="1147" spans="1:10" s="73" customFormat="1" x14ac:dyDescent="0.25">
      <c r="A1147" s="63"/>
      <c r="B1147" s="92"/>
      <c r="I1147" s="63"/>
      <c r="J1147" s="63"/>
    </row>
    <row r="1148" spans="1:10" s="73" customFormat="1" x14ac:dyDescent="0.25">
      <c r="A1148" s="63"/>
      <c r="B1148" s="92"/>
      <c r="I1148" s="63"/>
      <c r="J1148" s="63"/>
    </row>
    <row r="1149" spans="1:10" s="73" customFormat="1" x14ac:dyDescent="0.25">
      <c r="A1149" s="63"/>
      <c r="B1149" s="92"/>
      <c r="I1149" s="63"/>
      <c r="J1149" s="63"/>
    </row>
    <row r="1150" spans="1:10" s="73" customFormat="1" x14ac:dyDescent="0.25">
      <c r="A1150" s="63"/>
      <c r="B1150" s="92"/>
      <c r="I1150" s="63"/>
      <c r="J1150" s="63"/>
    </row>
    <row r="1151" spans="1:10" s="73" customFormat="1" x14ac:dyDescent="0.25">
      <c r="A1151" s="63"/>
      <c r="B1151" s="92"/>
      <c r="I1151" s="63"/>
      <c r="J1151" s="63"/>
    </row>
    <row r="1152" spans="1:10" s="73" customFormat="1" x14ac:dyDescent="0.25">
      <c r="A1152" s="63"/>
      <c r="B1152" s="92"/>
      <c r="I1152" s="63"/>
      <c r="J1152" s="63"/>
    </row>
    <row r="1153" spans="1:10" s="73" customFormat="1" x14ac:dyDescent="0.25">
      <c r="A1153" s="63"/>
      <c r="B1153" s="92"/>
      <c r="I1153" s="63"/>
      <c r="J1153" s="63"/>
    </row>
    <row r="1154" spans="1:10" s="73" customFormat="1" x14ac:dyDescent="0.25">
      <c r="A1154" s="63"/>
      <c r="B1154" s="92"/>
      <c r="I1154" s="63"/>
      <c r="J1154" s="63"/>
    </row>
    <row r="1155" spans="1:10" s="73" customFormat="1" x14ac:dyDescent="0.25">
      <c r="A1155" s="63"/>
      <c r="B1155" s="92"/>
      <c r="I1155" s="63"/>
      <c r="J1155" s="63"/>
    </row>
    <row r="1156" spans="1:10" s="73" customFormat="1" x14ac:dyDescent="0.25">
      <c r="A1156" s="63"/>
      <c r="B1156" s="92"/>
      <c r="I1156" s="63"/>
      <c r="J1156" s="63"/>
    </row>
    <row r="1157" spans="1:10" s="73" customFormat="1" x14ac:dyDescent="0.25">
      <c r="A1157" s="63"/>
      <c r="B1157" s="92"/>
      <c r="I1157" s="63"/>
      <c r="J1157" s="63"/>
    </row>
    <row r="1158" spans="1:10" s="73" customFormat="1" x14ac:dyDescent="0.25">
      <c r="A1158" s="63"/>
      <c r="B1158" s="92"/>
      <c r="I1158" s="63"/>
      <c r="J1158" s="63"/>
    </row>
    <row r="1159" spans="1:10" s="73" customFormat="1" x14ac:dyDescent="0.25">
      <c r="A1159" s="63"/>
      <c r="B1159" s="92"/>
      <c r="I1159" s="63"/>
      <c r="J1159" s="63"/>
    </row>
    <row r="1160" spans="1:10" s="73" customFormat="1" x14ac:dyDescent="0.25">
      <c r="A1160" s="63"/>
      <c r="B1160" s="92"/>
      <c r="I1160" s="63"/>
      <c r="J1160" s="63"/>
    </row>
    <row r="1161" spans="1:10" s="73" customFormat="1" x14ac:dyDescent="0.25">
      <c r="A1161" s="63"/>
      <c r="B1161" s="92"/>
      <c r="I1161" s="63"/>
      <c r="J1161" s="63"/>
    </row>
    <row r="1162" spans="1:10" s="73" customFormat="1" x14ac:dyDescent="0.25">
      <c r="A1162" s="63"/>
      <c r="B1162" s="92"/>
      <c r="I1162" s="63"/>
      <c r="J1162" s="63"/>
    </row>
    <row r="1163" spans="1:10" s="73" customFormat="1" x14ac:dyDescent="0.25">
      <c r="A1163" s="63"/>
      <c r="B1163" s="92"/>
      <c r="I1163" s="63"/>
      <c r="J1163" s="63"/>
    </row>
    <row r="1164" spans="1:10" s="73" customFormat="1" x14ac:dyDescent="0.25">
      <c r="A1164" s="63"/>
      <c r="B1164" s="92"/>
      <c r="I1164" s="63"/>
      <c r="J1164" s="63"/>
    </row>
    <row r="1165" spans="1:10" s="73" customFormat="1" x14ac:dyDescent="0.25">
      <c r="A1165" s="63"/>
      <c r="B1165" s="92"/>
      <c r="I1165" s="63"/>
      <c r="J1165" s="63"/>
    </row>
    <row r="1166" spans="1:10" s="73" customFormat="1" x14ac:dyDescent="0.25">
      <c r="A1166" s="63"/>
      <c r="B1166" s="92"/>
      <c r="I1166" s="63"/>
      <c r="J1166" s="63"/>
    </row>
    <row r="1167" spans="1:10" s="73" customFormat="1" x14ac:dyDescent="0.25">
      <c r="A1167" s="63"/>
      <c r="B1167" s="92"/>
      <c r="I1167" s="63"/>
      <c r="J1167" s="63"/>
    </row>
    <row r="1168" spans="1:10" s="73" customFormat="1" x14ac:dyDescent="0.25">
      <c r="A1168" s="63"/>
      <c r="B1168" s="92"/>
      <c r="I1168" s="63"/>
      <c r="J1168" s="63"/>
    </row>
    <row r="1169" spans="1:10" s="73" customFormat="1" x14ac:dyDescent="0.25">
      <c r="A1169" s="63"/>
      <c r="B1169" s="92"/>
      <c r="I1169" s="63"/>
      <c r="J1169" s="63"/>
    </row>
    <row r="1170" spans="1:10" s="73" customFormat="1" x14ac:dyDescent="0.25">
      <c r="A1170" s="63"/>
      <c r="B1170" s="92"/>
      <c r="I1170" s="63"/>
      <c r="J1170" s="63"/>
    </row>
    <row r="1171" spans="1:10" s="73" customFormat="1" x14ac:dyDescent="0.25">
      <c r="A1171" s="63"/>
      <c r="B1171" s="92"/>
      <c r="I1171" s="63"/>
      <c r="J1171" s="63"/>
    </row>
    <row r="1172" spans="1:10" s="73" customFormat="1" x14ac:dyDescent="0.25">
      <c r="A1172" s="63"/>
      <c r="B1172" s="92"/>
      <c r="I1172" s="63"/>
      <c r="J1172" s="63"/>
    </row>
    <row r="1173" spans="1:10" s="73" customFormat="1" x14ac:dyDescent="0.25">
      <c r="A1173" s="63"/>
      <c r="B1173" s="92"/>
      <c r="I1173" s="63"/>
      <c r="J1173" s="63"/>
    </row>
    <row r="1174" spans="1:10" s="73" customFormat="1" x14ac:dyDescent="0.25">
      <c r="A1174" s="63"/>
      <c r="B1174" s="92"/>
      <c r="I1174" s="63"/>
      <c r="J1174" s="63"/>
    </row>
    <row r="1175" spans="1:10" s="73" customFormat="1" x14ac:dyDescent="0.25">
      <c r="A1175" s="63"/>
      <c r="B1175" s="92"/>
      <c r="I1175" s="63"/>
      <c r="J1175" s="63"/>
    </row>
    <row r="1176" spans="1:10" s="73" customFormat="1" x14ac:dyDescent="0.25">
      <c r="A1176" s="63"/>
      <c r="B1176" s="92"/>
      <c r="I1176" s="63"/>
      <c r="J1176" s="63"/>
    </row>
    <row r="1177" spans="1:10" s="73" customFormat="1" x14ac:dyDescent="0.25">
      <c r="A1177" s="63"/>
      <c r="B1177" s="92"/>
      <c r="I1177" s="63"/>
      <c r="J1177" s="63"/>
    </row>
    <row r="1178" spans="1:10" s="73" customFormat="1" x14ac:dyDescent="0.25">
      <c r="A1178" s="63"/>
      <c r="B1178" s="92"/>
      <c r="I1178" s="63"/>
      <c r="J1178" s="63"/>
    </row>
    <row r="1179" spans="1:10" s="73" customFormat="1" x14ac:dyDescent="0.25">
      <c r="A1179" s="63"/>
      <c r="B1179" s="92"/>
      <c r="I1179" s="63"/>
      <c r="J1179" s="63"/>
    </row>
    <row r="1180" spans="1:10" s="73" customFormat="1" x14ac:dyDescent="0.25">
      <c r="A1180" s="63"/>
      <c r="B1180" s="92"/>
      <c r="I1180" s="63"/>
      <c r="J1180" s="63"/>
    </row>
    <row r="1181" spans="1:10" s="73" customFormat="1" x14ac:dyDescent="0.25">
      <c r="A1181" s="63"/>
      <c r="B1181" s="92"/>
      <c r="I1181" s="63"/>
      <c r="J1181" s="63"/>
    </row>
    <row r="1182" spans="1:10" s="73" customFormat="1" x14ac:dyDescent="0.25">
      <c r="A1182" s="63"/>
      <c r="B1182" s="92"/>
      <c r="I1182" s="63"/>
      <c r="J1182" s="63"/>
    </row>
    <row r="1183" spans="1:10" s="73" customFormat="1" x14ac:dyDescent="0.25">
      <c r="A1183" s="63"/>
      <c r="B1183" s="92"/>
      <c r="I1183" s="63"/>
      <c r="J1183" s="63"/>
    </row>
    <row r="1184" spans="1:10" s="73" customFormat="1" x14ac:dyDescent="0.25">
      <c r="A1184" s="63"/>
      <c r="B1184" s="92"/>
      <c r="I1184" s="63"/>
      <c r="J1184" s="63"/>
    </row>
    <row r="1185" spans="1:10" s="73" customFormat="1" x14ac:dyDescent="0.25">
      <c r="A1185" s="63"/>
      <c r="B1185" s="92"/>
      <c r="I1185" s="63"/>
      <c r="J1185" s="63"/>
    </row>
    <row r="1186" spans="1:10" s="73" customFormat="1" x14ac:dyDescent="0.25">
      <c r="A1186" s="63"/>
      <c r="B1186" s="92"/>
      <c r="I1186" s="63"/>
      <c r="J1186" s="63"/>
    </row>
    <row r="1187" spans="1:10" s="73" customFormat="1" x14ac:dyDescent="0.25">
      <c r="A1187" s="63"/>
      <c r="B1187" s="92"/>
      <c r="I1187" s="63"/>
      <c r="J1187" s="63"/>
    </row>
    <row r="1188" spans="1:10" s="73" customFormat="1" x14ac:dyDescent="0.25">
      <c r="A1188" s="63"/>
      <c r="B1188" s="92"/>
      <c r="I1188" s="63"/>
      <c r="J1188" s="63"/>
    </row>
    <row r="1189" spans="1:10" s="73" customFormat="1" x14ac:dyDescent="0.25">
      <c r="A1189" s="63"/>
      <c r="B1189" s="92"/>
      <c r="I1189" s="63"/>
      <c r="J1189" s="63"/>
    </row>
    <row r="1190" spans="1:10" s="73" customFormat="1" x14ac:dyDescent="0.25">
      <c r="A1190" s="63"/>
      <c r="B1190" s="92"/>
      <c r="I1190" s="63"/>
      <c r="J1190" s="63"/>
    </row>
    <row r="1191" spans="1:10" s="73" customFormat="1" x14ac:dyDescent="0.25">
      <c r="A1191" s="63"/>
      <c r="B1191" s="92"/>
      <c r="I1191" s="63"/>
      <c r="J1191" s="63"/>
    </row>
    <row r="1192" spans="1:10" s="73" customFormat="1" x14ac:dyDescent="0.25">
      <c r="A1192" s="63"/>
      <c r="B1192" s="92"/>
      <c r="I1192" s="63"/>
      <c r="J1192" s="63"/>
    </row>
    <row r="1193" spans="1:10" s="73" customFormat="1" x14ac:dyDescent="0.25">
      <c r="A1193" s="63"/>
      <c r="B1193" s="92"/>
      <c r="I1193" s="63"/>
      <c r="J1193" s="63"/>
    </row>
    <row r="1194" spans="1:10" s="73" customFormat="1" x14ac:dyDescent="0.25">
      <c r="A1194" s="63"/>
      <c r="B1194" s="92"/>
      <c r="I1194" s="63"/>
      <c r="J1194" s="63"/>
    </row>
    <row r="1195" spans="1:10" s="73" customFormat="1" x14ac:dyDescent="0.25">
      <c r="A1195" s="63"/>
      <c r="B1195" s="92"/>
      <c r="I1195" s="63"/>
      <c r="J1195" s="63"/>
    </row>
    <row r="1196" spans="1:10" s="73" customFormat="1" x14ac:dyDescent="0.25">
      <c r="A1196" s="63"/>
      <c r="B1196" s="92"/>
      <c r="I1196" s="63"/>
      <c r="J1196" s="63"/>
    </row>
    <row r="1197" spans="1:10" s="73" customFormat="1" x14ac:dyDescent="0.25">
      <c r="A1197" s="63"/>
      <c r="B1197" s="92"/>
      <c r="I1197" s="63"/>
      <c r="J1197" s="63"/>
    </row>
    <row r="1198" spans="1:10" s="73" customFormat="1" x14ac:dyDescent="0.25">
      <c r="A1198" s="63"/>
      <c r="B1198" s="92"/>
      <c r="I1198" s="63"/>
      <c r="J1198" s="63"/>
    </row>
    <row r="1199" spans="1:10" s="73" customFormat="1" x14ac:dyDescent="0.25">
      <c r="A1199" s="63"/>
      <c r="B1199" s="92"/>
      <c r="I1199" s="63"/>
      <c r="J1199" s="63"/>
    </row>
    <row r="1200" spans="1:10" s="73" customFormat="1" x14ac:dyDescent="0.25">
      <c r="A1200" s="63"/>
      <c r="B1200" s="92"/>
      <c r="I1200" s="63"/>
      <c r="J1200" s="63"/>
    </row>
    <row r="1201" spans="1:10" s="73" customFormat="1" x14ac:dyDescent="0.25">
      <c r="A1201" s="63"/>
      <c r="B1201" s="92"/>
      <c r="I1201" s="63"/>
      <c r="J1201" s="63"/>
    </row>
    <row r="1202" spans="1:10" s="73" customFormat="1" x14ac:dyDescent="0.25">
      <c r="A1202" s="63"/>
      <c r="B1202" s="92"/>
      <c r="I1202" s="63"/>
      <c r="J1202" s="63"/>
    </row>
    <row r="1203" spans="1:10" s="73" customFormat="1" x14ac:dyDescent="0.25">
      <c r="A1203" s="63"/>
      <c r="B1203" s="92"/>
      <c r="I1203" s="63"/>
      <c r="J1203" s="63"/>
    </row>
    <row r="1204" spans="1:10" s="73" customFormat="1" x14ac:dyDescent="0.25">
      <c r="A1204" s="63"/>
      <c r="B1204" s="92"/>
      <c r="I1204" s="63"/>
      <c r="J1204" s="63"/>
    </row>
    <row r="1205" spans="1:10" s="73" customFormat="1" x14ac:dyDescent="0.25">
      <c r="A1205" s="63"/>
      <c r="B1205" s="92"/>
      <c r="I1205" s="63"/>
      <c r="J1205" s="63"/>
    </row>
    <row r="1206" spans="1:10" s="73" customFormat="1" x14ac:dyDescent="0.25">
      <c r="A1206" s="63"/>
      <c r="B1206" s="92"/>
      <c r="I1206" s="63"/>
      <c r="J1206" s="63"/>
    </row>
    <row r="1207" spans="1:10" s="73" customFormat="1" x14ac:dyDescent="0.25">
      <c r="A1207" s="63"/>
      <c r="B1207" s="92"/>
      <c r="I1207" s="63"/>
      <c r="J1207" s="63"/>
    </row>
    <row r="1208" spans="1:10" s="73" customFormat="1" x14ac:dyDescent="0.25">
      <c r="A1208" s="63"/>
      <c r="B1208" s="92"/>
      <c r="I1208" s="63"/>
      <c r="J1208" s="63"/>
    </row>
    <row r="1209" spans="1:10" s="73" customFormat="1" x14ac:dyDescent="0.25">
      <c r="A1209" s="63"/>
      <c r="B1209" s="92"/>
      <c r="I1209" s="63"/>
      <c r="J1209" s="63"/>
    </row>
    <row r="1210" spans="1:10" s="73" customFormat="1" x14ac:dyDescent="0.25">
      <c r="A1210" s="63"/>
      <c r="B1210" s="92"/>
      <c r="I1210" s="63"/>
      <c r="J1210" s="63"/>
    </row>
  </sheetData>
  <mergeCells count="244">
    <mergeCell ref="A866:A872"/>
    <mergeCell ref="B866:B872"/>
    <mergeCell ref="A873:A879"/>
    <mergeCell ref="B873:B879"/>
    <mergeCell ref="A880:A886"/>
    <mergeCell ref="B880:B886"/>
    <mergeCell ref="A845:A851"/>
    <mergeCell ref="B845:B851"/>
    <mergeCell ref="A852:A858"/>
    <mergeCell ref="B852:B858"/>
    <mergeCell ref="A859:A865"/>
    <mergeCell ref="B859:B865"/>
    <mergeCell ref="A824:A830"/>
    <mergeCell ref="B824:B830"/>
    <mergeCell ref="A831:A837"/>
    <mergeCell ref="B831:B837"/>
    <mergeCell ref="A838:A844"/>
    <mergeCell ref="B838:B844"/>
    <mergeCell ref="B803:B809"/>
    <mergeCell ref="A810:A816"/>
    <mergeCell ref="B810:B816"/>
    <mergeCell ref="A817:A823"/>
    <mergeCell ref="B817:B823"/>
    <mergeCell ref="A761:A767"/>
    <mergeCell ref="B761:B767"/>
    <mergeCell ref="A768:A774"/>
    <mergeCell ref="B768:B774"/>
    <mergeCell ref="B775:B781"/>
    <mergeCell ref="B782:B788"/>
    <mergeCell ref="B789:B795"/>
    <mergeCell ref="B796:B802"/>
    <mergeCell ref="A775:A781"/>
    <mergeCell ref="A782:A809"/>
    <mergeCell ref="A740:A746"/>
    <mergeCell ref="B740:B746"/>
    <mergeCell ref="A747:A753"/>
    <mergeCell ref="B747:B753"/>
    <mergeCell ref="A754:A760"/>
    <mergeCell ref="B754:B760"/>
    <mergeCell ref="B719:B725"/>
    <mergeCell ref="A726:A732"/>
    <mergeCell ref="B726:B732"/>
    <mergeCell ref="A733:A739"/>
    <mergeCell ref="B733:B739"/>
    <mergeCell ref="A670:A676"/>
    <mergeCell ref="B670:B676"/>
    <mergeCell ref="A677:A683"/>
    <mergeCell ref="B677:B683"/>
    <mergeCell ref="B684:B690"/>
    <mergeCell ref="B691:B697"/>
    <mergeCell ref="B698:B704"/>
    <mergeCell ref="B705:B711"/>
    <mergeCell ref="B712:B718"/>
    <mergeCell ref="A684:A690"/>
    <mergeCell ref="A691:A725"/>
    <mergeCell ref="A649:A655"/>
    <mergeCell ref="B649:B655"/>
    <mergeCell ref="A656:A662"/>
    <mergeCell ref="B656:B662"/>
    <mergeCell ref="A663:A669"/>
    <mergeCell ref="B663:B669"/>
    <mergeCell ref="A628:A634"/>
    <mergeCell ref="B628:B634"/>
    <mergeCell ref="A635:A641"/>
    <mergeCell ref="B635:B641"/>
    <mergeCell ref="A642:A648"/>
    <mergeCell ref="B642:B648"/>
    <mergeCell ref="A607:A613"/>
    <mergeCell ref="B607:B613"/>
    <mergeCell ref="A614:A620"/>
    <mergeCell ref="B614:B620"/>
    <mergeCell ref="A621:A627"/>
    <mergeCell ref="B621:B627"/>
    <mergeCell ref="A586:A592"/>
    <mergeCell ref="B586:B592"/>
    <mergeCell ref="A593:A599"/>
    <mergeCell ref="B593:B599"/>
    <mergeCell ref="A600:A606"/>
    <mergeCell ref="B600:B606"/>
    <mergeCell ref="A565:A571"/>
    <mergeCell ref="B565:B571"/>
    <mergeCell ref="A572:A578"/>
    <mergeCell ref="B572:B578"/>
    <mergeCell ref="A579:A585"/>
    <mergeCell ref="B579:B585"/>
    <mergeCell ref="A544:A550"/>
    <mergeCell ref="B544:B550"/>
    <mergeCell ref="A551:A557"/>
    <mergeCell ref="B551:B557"/>
    <mergeCell ref="A558:A564"/>
    <mergeCell ref="B558:B564"/>
    <mergeCell ref="A523:A529"/>
    <mergeCell ref="B523:B529"/>
    <mergeCell ref="A530:A536"/>
    <mergeCell ref="B530:B536"/>
    <mergeCell ref="A537:A543"/>
    <mergeCell ref="B537:B543"/>
    <mergeCell ref="A502:A508"/>
    <mergeCell ref="B502:B508"/>
    <mergeCell ref="A509:A515"/>
    <mergeCell ref="B509:B515"/>
    <mergeCell ref="A516:A522"/>
    <mergeCell ref="B516:B522"/>
    <mergeCell ref="A481:A487"/>
    <mergeCell ref="B481:B487"/>
    <mergeCell ref="A488:A494"/>
    <mergeCell ref="B488:B494"/>
    <mergeCell ref="A495:A501"/>
    <mergeCell ref="B495:B501"/>
    <mergeCell ref="A460:A466"/>
    <mergeCell ref="B460:B466"/>
    <mergeCell ref="A467:A473"/>
    <mergeCell ref="B467:B473"/>
    <mergeCell ref="A474:A480"/>
    <mergeCell ref="B474:B480"/>
    <mergeCell ref="A439:A445"/>
    <mergeCell ref="B439:B445"/>
    <mergeCell ref="A446:A452"/>
    <mergeCell ref="B446:B452"/>
    <mergeCell ref="A453:A459"/>
    <mergeCell ref="B453:B459"/>
    <mergeCell ref="A418:A424"/>
    <mergeCell ref="B418:B424"/>
    <mergeCell ref="A425:A431"/>
    <mergeCell ref="B425:B431"/>
    <mergeCell ref="A432:A438"/>
    <mergeCell ref="B432:B438"/>
    <mergeCell ref="A390:A396"/>
    <mergeCell ref="B390:B396"/>
    <mergeCell ref="B397:B403"/>
    <mergeCell ref="B404:B410"/>
    <mergeCell ref="B411:B417"/>
    <mergeCell ref="A369:A375"/>
    <mergeCell ref="B369:B375"/>
    <mergeCell ref="A376:A382"/>
    <mergeCell ref="B376:B382"/>
    <mergeCell ref="A383:A389"/>
    <mergeCell ref="B383:B389"/>
    <mergeCell ref="A397:A403"/>
    <mergeCell ref="A404:A417"/>
    <mergeCell ref="A348:A354"/>
    <mergeCell ref="B348:B354"/>
    <mergeCell ref="A355:A361"/>
    <mergeCell ref="B355:B361"/>
    <mergeCell ref="A362:A368"/>
    <mergeCell ref="B362:B368"/>
    <mergeCell ref="B320:B326"/>
    <mergeCell ref="B327:B333"/>
    <mergeCell ref="B334:B340"/>
    <mergeCell ref="A341:A347"/>
    <mergeCell ref="B341:B347"/>
    <mergeCell ref="A327:A340"/>
    <mergeCell ref="A292:A298"/>
    <mergeCell ref="B292:B298"/>
    <mergeCell ref="A299:A305"/>
    <mergeCell ref="B299:B305"/>
    <mergeCell ref="B306:B312"/>
    <mergeCell ref="B313:B319"/>
    <mergeCell ref="B264:B270"/>
    <mergeCell ref="B271:B277"/>
    <mergeCell ref="B278:B284"/>
    <mergeCell ref="A285:A291"/>
    <mergeCell ref="B285:B291"/>
    <mergeCell ref="A264:A270"/>
    <mergeCell ref="A271:A284"/>
    <mergeCell ref="A306:A312"/>
    <mergeCell ref="A313:A326"/>
    <mergeCell ref="B236:B242"/>
    <mergeCell ref="B243:B249"/>
    <mergeCell ref="B250:B256"/>
    <mergeCell ref="B257:B263"/>
    <mergeCell ref="B208:B214"/>
    <mergeCell ref="B215:B221"/>
    <mergeCell ref="B222:B228"/>
    <mergeCell ref="B229:B235"/>
    <mergeCell ref="A208:A214"/>
    <mergeCell ref="A215:A228"/>
    <mergeCell ref="A229:A242"/>
    <mergeCell ref="A243:A249"/>
    <mergeCell ref="A250:A263"/>
    <mergeCell ref="A180:A193"/>
    <mergeCell ref="B180:B186"/>
    <mergeCell ref="B187:B193"/>
    <mergeCell ref="A194:A207"/>
    <mergeCell ref="B194:B200"/>
    <mergeCell ref="B201:B207"/>
    <mergeCell ref="A145:A151"/>
    <mergeCell ref="B145:B151"/>
    <mergeCell ref="A152:A165"/>
    <mergeCell ref="B152:B158"/>
    <mergeCell ref="B159:B165"/>
    <mergeCell ref="A166:A179"/>
    <mergeCell ref="B166:B172"/>
    <mergeCell ref="B173:B179"/>
    <mergeCell ref="A124:A130"/>
    <mergeCell ref="B124:B130"/>
    <mergeCell ref="A131:A137"/>
    <mergeCell ref="B131:B137"/>
    <mergeCell ref="A138:A144"/>
    <mergeCell ref="B138:B144"/>
    <mergeCell ref="A103:A109"/>
    <mergeCell ref="B103:B109"/>
    <mergeCell ref="A110:A116"/>
    <mergeCell ref="B110:B116"/>
    <mergeCell ref="A117:A123"/>
    <mergeCell ref="B117:B123"/>
    <mergeCell ref="A10:A16"/>
    <mergeCell ref="B10:B16"/>
    <mergeCell ref="A82:A88"/>
    <mergeCell ref="B82:B88"/>
    <mergeCell ref="A89:A95"/>
    <mergeCell ref="B89:B95"/>
    <mergeCell ref="A96:A102"/>
    <mergeCell ref="B96:B102"/>
    <mergeCell ref="A60:A66"/>
    <mergeCell ref="B60:B66"/>
    <mergeCell ref="B67:F67"/>
    <mergeCell ref="A68:A81"/>
    <mergeCell ref="B68:B74"/>
    <mergeCell ref="B75:B81"/>
    <mergeCell ref="A887:A893"/>
    <mergeCell ref="B887:B893"/>
    <mergeCell ref="A2:K2"/>
    <mergeCell ref="A3:K3"/>
    <mergeCell ref="A5:A8"/>
    <mergeCell ref="B5:B8"/>
    <mergeCell ref="C5:C8"/>
    <mergeCell ref="D5:D8"/>
    <mergeCell ref="E5:E8"/>
    <mergeCell ref="F5:F8"/>
    <mergeCell ref="G5:G8"/>
    <mergeCell ref="H5:H8"/>
    <mergeCell ref="B17:F17"/>
    <mergeCell ref="A18:A59"/>
    <mergeCell ref="B18:B24"/>
    <mergeCell ref="B25:B31"/>
    <mergeCell ref="B32:B38"/>
    <mergeCell ref="B39:B45"/>
    <mergeCell ref="B46:B52"/>
    <mergeCell ref="B53:B59"/>
    <mergeCell ref="I5:K5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17ф.мол.2020г.</vt:lpstr>
      <vt:lpstr>17ф.ФКС2020г.</vt:lpstr>
      <vt:lpstr>16ф.патриот.2020г.</vt:lpstr>
      <vt:lpstr>16ф.ФКС2020Г.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2021-04-01T12:09:49Z</dcterms:modified>
</cp:coreProperties>
</file>